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drawing4.xml" ContentType="application/vnd.openxmlformats-officedocument.drawing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ll findings" sheetId="2" state="visible" r:id="rId4"/>
    <sheet name="Interventions" sheetId="3" state="visible" r:id="rId5"/>
    <sheet name="Cognition" sheetId="4" state="visible" r:id="rId6"/>
    <sheet name="Unverified" sheetId="5" state="visible" r:id="rId7"/>
  </sheets>
  <definedNames>
    <definedName function="false" hidden="true" localSheetId="1" name="_xlnm._FilterDatabase" vbProcedure="false">'All findings'!$A$1:$E$109</definedName>
    <definedName function="false" hidden="true" localSheetId="3" name="_xlnm._FilterDatabase" vbProcedure="false">Cognition!$A$1:$I$15</definedName>
    <definedName function="false" hidden="true" localSheetId="2" name="_xlnm._FilterDatabase" vbProcedure="false">Interventions!$A$1:$J$27</definedName>
    <definedName function="false" hidden="true" localSheetId="4" name="_xlnm._FilterDatabase" vbProcedure="false">Unverified!$A$1:$D$21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" authorId="0">
      <text>
        <r>
          <rPr>
            <sz val="10"/>
            <rFont val="Arial"/>
            <family val="2"/>
          </rPr>
          <t xml:space="preserve">Signs flipped so POSITIVE always favours the intervention. Standardised mean difference or Hedges' g as published.</t>
        </r>
      </text>
    </comment>
    <comment ref="G1" authorId="0">
      <text>
        <r>
          <rPr>
            <sz val="10"/>
            <rFont val="Arial"/>
            <family val="2"/>
          </rPr>
          <t xml:space="preserve">Quality of the evidence base, NOT the size of the effect. A large effect from weak trials is still Limited.</t>
        </r>
      </text>
    </comment>
    <comment ref="H1" authorId="0">
      <text>
        <r>
          <rPr>
            <sz val="10"/>
            <rFont val="Arial"/>
            <family val="2"/>
          </rPr>
          <t xml:space="preserve">Computed from the CI bounds in columns D and E, not copied from the source paper.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" authorId="0">
      <text>
        <r>
          <rPr>
            <sz val="10"/>
            <rFont val="Arial"/>
            <family val="2"/>
          </rPr>
          <t xml:space="preserve">Signs AS PUBLISHED: negative means impairment. (Opposite convention to the Interventions sheet, where positive always favours the intervention.)</t>
        </r>
      </text>
    </comment>
  </commentList>
</comments>
</file>

<file path=xl/sharedStrings.xml><?xml version="1.0" encoding="utf-8"?>
<sst xmlns="http://schemas.openxmlformats.org/spreadsheetml/2006/main" count="849" uniqueCount="658">
  <si>
    <t xml:space="preserve">Stress, Energy and the Capacity to Function — evidence table</t>
  </si>
  <si>
    <t xml:space="preserve">Companion dataset to the July 2026 critical review. Every figure traced to a primary source.</t>
  </si>
  <si>
    <t xml:space="preserve">HOW TO USE</t>
  </si>
  <si>
    <t xml:space="preserve">Each data sheet has an AutoFilter on row 1 and frozen headers. Filter by Domain or Evidence tier,</t>
  </si>
  <si>
    <t xml:space="preserve">sort by Effect size, or search the Finding column. Numeric effect sizes and confidence bounds are</t>
  </si>
  <si>
    <t xml:space="preserve">stored as numbers so you can chart or re-analyse them directly.</t>
  </si>
  <si>
    <t xml:space="preserve">SHEETS</t>
  </si>
  <si>
    <t xml:space="preserve">All findings      — 108 headline figures across biology, sleep, cognition, burnout, health outcomes, interventions</t>
  </si>
  <si>
    <t xml:space="preserve">Interventions     — effect sizes with numeric CI bounds and evidence tier (the forest-plot data)</t>
  </si>
  <si>
    <t xml:space="preserve">Cognition         — acute stress vs clinical burnout, numeric CI bounds</t>
  </si>
  <si>
    <t xml:space="preserve">Unverified        — claims that could NOT be traced to an accessible primary source, or that required narrowing</t>
  </si>
  <si>
    <t xml:space="preserve">CONVENTIONS</t>
  </si>
  <si>
    <t xml:space="preserve">Effect direction  — on the Interventions sheet, signs are flipped so POSITIVE always favours the intervention.</t>
  </si>
  <si>
    <t xml:space="preserve">                    On the Cognition sheet, signs are as published: NEGATIVE means impairment.</t>
  </si>
  <si>
    <t xml:space="preserve">Significant?      — computed from the CI bounds, not copied from the paper. Blank CI gives '—'.</t>
  </si>
  <si>
    <t xml:space="preserve">Evidence tier     — quality of the evidence base, NOT the size of the effect. A large effect from weak</t>
  </si>
  <si>
    <t xml:space="preserve">                    trials is still Limited.</t>
  </si>
  <si>
    <t xml:space="preserve">THREE WARNINGS THAT CONDITION EVERY NUMBER HERE</t>
  </si>
  <si>
    <t xml:space="preserve">1. Control-group inflation. Effect sizes collapse as controls get more active. Mindfulness runs</t>
  </si>
  <si>
    <t xml:space="preserve">   d = 0.55 vs no treatment → 0.35 vs non-specific active control → −0.004 vs an evidence-based treatment.</t>
  </si>
  <si>
    <t xml:space="preserve">2. Self-report and unblinding. Almost every outcome here is a questionnaire completed by an unblinded</t>
  </si>
  <si>
    <t xml:space="preserve">   participant. (Counterweight: MetaBLIND found no average blinded/unblinded difference.)</t>
  </si>
  <si>
    <t xml:space="preserve">3. Publication bias. Trim-and-fill cut the app-for-depression effect ~60%. The job-strain consortium</t>
  </si>
  <si>
    <t xml:space="preserve">   documented its own: published 1.43 vs unpublished 1.16.</t>
  </si>
  <si>
    <t xml:space="preserve">NOT MEDICAL ADVICE. Persistent unexplained fatigue warrants clinical assessment.</t>
  </si>
  <si>
    <t xml:space="preserve">LIVE COUNTS</t>
  </si>
  <si>
    <t xml:space="preserve">Total findings catalogued</t>
  </si>
  <si>
    <t xml:space="preserve">Interventions rated Strong</t>
  </si>
  <si>
    <t xml:space="preserve">Interventions rated Moderate</t>
  </si>
  <si>
    <t xml:space="preserve">Interventions rated Limited</t>
  </si>
  <si>
    <t xml:space="preserve">Interventions rated Null/insufficient</t>
  </si>
  <si>
    <t xml:space="preserve">Intervention effects that are statistically significant</t>
  </si>
  <si>
    <t xml:space="preserve">Intervention effects that are NOT significant</t>
  </si>
  <si>
    <t xml:space="preserve">Claims flagged unverified or narrowed</t>
  </si>
  <si>
    <t xml:space="preserve">Domain</t>
  </si>
  <si>
    <t xml:space="preserve">Finding</t>
  </si>
  <si>
    <t xml:space="preserve">Value</t>
  </si>
  <si>
    <t xml:space="preserve">Source</t>
  </si>
  <si>
    <t xml:space="preserve">Caveat / note</t>
  </si>
  <si>
    <t xml:space="preserve">Biology</t>
  </si>
  <si>
    <t xml:space="preserve">Chronic glucocorticoid → cellular energy expenditure</t>
  </si>
  <si>
    <t xml:space="preserve">~+60%, linked to accelerated ageing on 3 clocks</t>
  </si>
  <si>
    <t xml:space="preserve">Bobba-Alves 2023, Psychoneuroendocrinology 155:106322</t>
  </si>
  <si>
    <t xml:space="preserve">In vitro, 3 human fibroblast lines — not a whole-body human finding</t>
  </si>
  <si>
    <t xml:space="preserve">30-min extended cognitive stress → energy expenditure</t>
  </si>
  <si>
    <t xml:space="preserve">~+67%</t>
  </si>
  <si>
    <t xml:space="preserve">Bobba-Alves 2022, Psychoneuroendocrinology</t>
  </si>
  <si>
    <t xml:space="preserve">Acute mental stress → VO2 / glucose utilisation</t>
  </si>
  <si>
    <t xml:space="preserve">+20% / +34% (abolished by propranolol)</t>
  </si>
  <si>
    <t xml:space="preserve">Seematter 2000, Am J Physiol Endocrinol Metab</t>
  </si>
  <si>
    <t xml:space="preserve">Psychosocial factors → variance in brain OxPhos complex I</t>
  </si>
  <si>
    <t xml:space="preserve">18–25%</t>
  </si>
  <si>
    <t xml:space="preserve">Trumpff 2024, PNAS 121:e2317673121</t>
  </si>
  <si>
    <t xml:space="preserve">Bulk tissue underestimates: glia and neurons show opposite-signed associations</t>
  </si>
  <si>
    <t xml:space="preserve">Trait stress/anxiety → resting metabolic rate</t>
  </si>
  <si>
    <t xml:space="preserve">No association</t>
  </si>
  <si>
    <t xml:space="preserve">Wilson 2020, Appl Physiol Nutr Metab</t>
  </si>
  <si>
    <t xml:space="preserve">The unresolved scale gap: cellular hypermetabolism does not show up whole-body</t>
  </si>
  <si>
    <t xml:space="preserve">Flatter diurnal cortisol slope → poorer health</t>
  </si>
  <si>
    <t xml:space="preserve">r = 0.147 (immune/inflammation 0.288)</t>
  </si>
  <si>
    <t xml:space="preserve">Adam 2017, Psychoneuroendocrinology 83:25–41</t>
  </si>
  <si>
    <t xml:space="preserve">~2% of variance — real signal, weak predictor</t>
  </si>
  <si>
    <t xml:space="preserve">'Adrenal fatigue' systematic review</t>
  </si>
  <si>
    <t xml:space="preserve">58 studies: 'adrenal fatigue is still a myth'</t>
  </si>
  <si>
    <t xml:space="preserve">Cadegiani &amp; Kater 2016, BMC Endocr Disord 16:48</t>
  </si>
  <si>
    <t xml:space="preserve">Erratum at BMC Endocr Disord 2016;16:63</t>
  </si>
  <si>
    <t xml:space="preserve">Burnout biomarkers found across 31 studies / 38 candidates</t>
  </si>
  <si>
    <t xml:space="preserve">None</t>
  </si>
  <si>
    <t xml:space="preserve">Danhof-Pont 2011, J Psychosom Res 70:505–524</t>
  </si>
  <si>
    <t xml:space="preserve">Rothe 2020 reached the same conclusion 9 years later across 190 studies</t>
  </si>
  <si>
    <t xml:space="preserve">High allostatic load → all-cause mortality</t>
  </si>
  <si>
    <t xml:space="preserve">HR 1.22 (1.14–1.30)</t>
  </si>
  <si>
    <t xml:space="preserve">Parker 2022, Am J Prev Med 63:131–140</t>
  </si>
  <si>
    <t xml:space="preserve">I² &gt; 90% in most pooled estimates; no standardised operationalisation</t>
  </si>
  <si>
    <t xml:space="preserve">High allostatic load → CVD mortality</t>
  </si>
  <si>
    <t xml:space="preserve">HR 1.31 (1.10–1.57)</t>
  </si>
  <si>
    <t xml:space="preserve">Parker 2022</t>
  </si>
  <si>
    <t xml:space="preserve">Lowest-quartile 5-min RMSSD → all-cause mortality</t>
  </si>
  <si>
    <t xml:space="preserve">HR 1.56 (1.32–1.85)</t>
  </si>
  <si>
    <t xml:space="preserve">Jarczok 2022, Neurosci Biobehav Rev 143:104907</t>
  </si>
  <si>
    <t xml:space="preserve">N = 38,008</t>
  </si>
  <si>
    <t xml:space="preserve">Common genetic variation explaining plasma cortisol variance</t>
  </si>
  <si>
    <t xml:space="preserve">&lt;1%</t>
  </si>
  <si>
    <t xml:space="preserve">Bolton 2014, PLoS Genet 10:e1004474</t>
  </si>
  <si>
    <t xml:space="preserve">Top locus SERPINA6 — a binding-protein gene, not a central HPA gene</t>
  </si>
  <si>
    <t xml:space="preserve">Chronic stress → developing a cold on viral challenge</t>
  </si>
  <si>
    <t xml:space="preserve">OR 1.99 (1.04–3.08)</t>
  </si>
  <si>
    <t xml:space="preserve">Cohen 2012, PNAS 109:5995–5999</t>
  </si>
  <si>
    <t xml:space="preserve">Glucocorticoid resistance → IL-6 / TNF-α response</t>
  </si>
  <si>
    <t xml:space="preserve">r = 0.314 / 0.283</t>
  </si>
  <si>
    <t xml:space="preserve">Cohen 2012</t>
  </si>
  <si>
    <t xml:space="preserve">Childhood trauma → CRP / IL-6 / TNF-α</t>
  </si>
  <si>
    <t xml:space="preserve">z = 0.10 / 0.08 / 0.23</t>
  </si>
  <si>
    <t xml:space="preserve">Baumeister 2016, Mol Psychiatry 21:642–649</t>
  </si>
  <si>
    <t xml:space="preserve">I² = 72.7% for CRP</t>
  </si>
  <si>
    <t xml:space="preserve">Acute lab stress → IL-1β / IL-6 / TNF-α</t>
  </si>
  <si>
    <t xml:space="preserve">d = 0.66 / 0.35 / 0.28</t>
  </si>
  <si>
    <t xml:space="preserve">Marsland 2017, Brain Behav Immun</t>
  </si>
  <si>
    <t xml:space="preserve">Chronic low-grade inflammation → systemic energy expenditure</t>
  </si>
  <si>
    <t xml:space="preserve">up to ~+10% (estimate)</t>
  </si>
  <si>
    <t xml:space="preserve">Lacourt 2018, Front Behav Neurosci 12:78</t>
  </si>
  <si>
    <t xml:space="preserve">Low energy availability vs exercise stress → LH pulse frequency</t>
  </si>
  <si>
    <t xml:space="preserve">−10% vs no effect</t>
  </si>
  <si>
    <t xml:space="preserve">Loucks 1998, J Appl Physiol 84:37</t>
  </si>
  <si>
    <t xml:space="preserve">Energy availability, not psychological stress, is the proximate driver</t>
  </si>
  <si>
    <t xml:space="preserve">Hair cortisol ↔ BMI (146 cohorts)</t>
  </si>
  <si>
    <t xml:space="preserve">r = 0.10 (0.08–0.13)</t>
  </si>
  <si>
    <t xml:space="preserve">van der Valk 2022, Obesity Reviews</t>
  </si>
  <si>
    <t xml:space="preserve">~1% of variance; n = 34,342</t>
  </si>
  <si>
    <t xml:space="preserve">Age → cortisol response to challenge (45 studies)</t>
  </si>
  <si>
    <t xml:space="preserve">d = 0.42; women 0.65, men 0.24</t>
  </si>
  <si>
    <t xml:space="preserve">Otte 2005, Psychoneuroendocrinology 30:80–91</t>
  </si>
  <si>
    <t xml:space="preserve">Candidate GxE: novel findings vs replications significant</t>
  </si>
  <si>
    <t xml:space="preserve">96% vs 27%</t>
  </si>
  <si>
    <t xml:space="preserve">Duncan &amp; Keller 2011, Am J Psychiatry 168:1041–1049</t>
  </si>
  <si>
    <t xml:space="preserve">Base rate for this whole class of finding</t>
  </si>
  <si>
    <t xml:space="preserve">Sleep</t>
  </si>
  <si>
    <t xml:space="preserve">6 h/night × 14 nights</t>
  </si>
  <si>
    <t xml:space="preserve">≈ 2 nights total sleep deprivation</t>
  </si>
  <si>
    <t xml:space="preserve">Van Dongen 2003, Sleep 26:117–126</t>
  </si>
  <si>
    <t xml:space="preserve">Subjective sleepiness saturated — could not distinguish 4 h from 6 h</t>
  </si>
  <si>
    <t xml:space="preserve">Partial / total sleep loss → evening cortisol</t>
  </si>
  <si>
    <t xml:space="preserve">+37% / +45%</t>
  </si>
  <si>
    <t xml:space="preserve">Leproult 1997, Sleep 20:865–870</t>
  </si>
  <si>
    <t xml:space="preserve">Sleep restriction → glucose tolerance / insulin sensitivity</t>
  </si>
  <si>
    <t xml:space="preserve">−40% / −18–24%</t>
  </si>
  <si>
    <t xml:space="preserve">Spiegel 1999, Lancet 354:1435–1439</t>
  </si>
  <si>
    <t xml:space="preserve">Daily growth-hormone output occurring during early sleep</t>
  </si>
  <si>
    <t xml:space="preserve">~70%</t>
  </si>
  <si>
    <t xml:space="preserve">Van Cauter 1998, Sleep 21:553–566</t>
  </si>
  <si>
    <t xml:space="preserve">Locked to the first slow-wave episode</t>
  </si>
  <si>
    <t xml:space="preserve">Acute cortisol administration → REM / SWS (healthy volunteers)</t>
  </si>
  <si>
    <t xml:space="preserve">REM 19.9%→12.2%; SWS 9.4%→13.9%</t>
  </si>
  <si>
    <t xml:space="preserve">Friess 1994, J Sleep Res 3:73–79</t>
  </si>
  <si>
    <t xml:space="preserve">Does NOT generalise to chronic hypercortisolism</t>
  </si>
  <si>
    <t xml:space="preserve">Chronic hypercortisolism (Cushing's) → delta sleep</t>
  </si>
  <si>
    <t xml:space="preserve">5.8% vs 14.0% in controls</t>
  </si>
  <si>
    <t xml:space="preserve">Friedman 1994, Neuroendocrinology 60:626–634</t>
  </si>
  <si>
    <t xml:space="preserve">Inverse of the acute pattern</t>
  </si>
  <si>
    <t xml:space="preserve">Acute stress → sleep-onset latency</t>
  </si>
  <si>
    <t xml:space="preserve">17.05 vs 9.03 min (p = 0.005)</t>
  </si>
  <si>
    <t xml:space="preserve">Ackermann 2019, Front Psychol 10:20</t>
  </si>
  <si>
    <t xml:space="preserve">Slow-wave effect vanished by ~30 min</t>
  </si>
  <si>
    <t xml:space="preserve">Primary insomnia patients with MSLT latency &gt; 10 min</t>
  </si>
  <si>
    <t xml:space="preserve">&gt;70% (vs 47% of controls)</t>
  </si>
  <si>
    <t xml:space="preserve">Singareddy 2010, JCSM 6:405</t>
  </si>
  <si>
    <t xml:space="preserve">Hyperarousal, not sleepiness</t>
  </si>
  <si>
    <t xml:space="preserve">Caffeine → total sleep time</t>
  </si>
  <si>
    <t xml:space="preserve">−45.3 min (29.0–61.5)</t>
  </si>
  <si>
    <t xml:space="preserve">Gardiner 2023, Sleep Med Rev 69:101764</t>
  </si>
  <si>
    <t xml:space="preserve">2.8 min recovered per extra hour before bed</t>
  </si>
  <si>
    <t xml:space="preserve">Alcohol → REM proportion / total sleep time</t>
  </si>
  <si>
    <t xml:space="preserve">−2.8% (−3.9 to −1.7) / null</t>
  </si>
  <si>
    <t xml:space="preserve">Gardiner 2025, Sleep Med Rev 80:102030</t>
  </si>
  <si>
    <t xml:space="preserve">Contradicts the 'REM rebound' story</t>
  </si>
  <si>
    <t xml:space="preserve">Cognition</t>
  </si>
  <si>
    <t xml:space="preserve">Acute stress → working memory</t>
  </si>
  <si>
    <t xml:space="preserve">g = −0.197 (−0.330 to −0.064)</t>
  </si>
  <si>
    <t xml:space="preserve">Shields 2016, Neurosci Biobehav Rev</t>
  </si>
  <si>
    <t xml:space="preserve">34 studies, N = 1,353</t>
  </si>
  <si>
    <t xml:space="preserve">Acute stress → cognitive flexibility</t>
  </si>
  <si>
    <t xml:space="preserve">g = −0.300 (−0.577 to −0.023)</t>
  </si>
  <si>
    <t xml:space="preserve">Shields 2016</t>
  </si>
  <si>
    <t xml:space="preserve">Only 6 studies — thin evidence base</t>
  </si>
  <si>
    <t xml:space="preserve">Acute stress → inhibition, overall</t>
  </si>
  <si>
    <t xml:space="preserve">g = −0.076 (−0.243 to 0.092)</t>
  </si>
  <si>
    <t xml:space="preserve">NOT significant. The '+0.296 response inhibition' figure is a post-hoc moderator on ~5 df</t>
  </si>
  <si>
    <t xml:space="preserve">High- vs low-load working-memory tasks</t>
  </si>
  <si>
    <t xml:space="preserve">g = −0.303 vs −0.049</t>
  </si>
  <si>
    <t xml:space="preserve">Impairment scales with load</t>
  </si>
  <si>
    <t xml:space="preserve">Exogenous cortisol → executive function</t>
  </si>
  <si>
    <t xml:space="preserve">g = 0.030, p = .495</t>
  </si>
  <si>
    <t xml:space="preserve">Null — cortisol is a poor proxy for cognitive impact</t>
  </si>
  <si>
    <t xml:space="preserve">Stress at encoding / consolidation / retrieval</t>
  </si>
  <si>
    <t xml:space="preserve">−0.109 (ns) / +0.206 / −0.215</t>
  </si>
  <si>
    <t xml:space="preserve">Shields 2017, Psychol Bull 143:636–675</t>
  </si>
  <si>
    <t xml:space="preserve">Consolidation is ENHANCED; retrieval is the deficit</t>
  </si>
  <si>
    <t xml:space="preserve">Memory retrieval by valence</t>
  </si>
  <si>
    <t xml:space="preserve">negative −0.303; positive −0.385; neutral −0.136</t>
  </si>
  <si>
    <t xml:space="preserve">Shields 2017</t>
  </si>
  <si>
    <t xml:space="preserve">Worse for emotional material — the mechanism of blanking</t>
  </si>
  <si>
    <t xml:space="preserve">Clinical burnout → verbal fluency</t>
  </si>
  <si>
    <t xml:space="preserve">g = −0.53 (−1.04 to −0.03)</t>
  </si>
  <si>
    <t xml:space="preserve">Gavelin 2022, Work &amp; Stress 36:86–104</t>
  </si>
  <si>
    <t xml:space="preserve">Largest effect in the paper</t>
  </si>
  <si>
    <t xml:space="preserve">Clinical burnout → attention / processing speed</t>
  </si>
  <si>
    <t xml:space="preserve">g = −0.43 (−0.57 to −0.29)</t>
  </si>
  <si>
    <t xml:space="preserve">Gavelin 2022</t>
  </si>
  <si>
    <t xml:space="preserve">17 studies, 730 patients vs 649 controls</t>
  </si>
  <si>
    <t xml:space="preserve">Clinical burnout → crystallised and visuospatial ability</t>
  </si>
  <si>
    <t xml:space="preserve">No difference</t>
  </si>
  <si>
    <t xml:space="preserve">Fluid/crystallised dissociation with diagnostic value</t>
  </si>
  <si>
    <t xml:space="preserve">Ego depletion (23 labs, N = 2,141)</t>
  </si>
  <si>
    <t xml:space="preserve">d = 0.04 (−0.07 to 0.15)</t>
  </si>
  <si>
    <t xml:space="preserve">Hagger 2016, Perspect Psychol Sci 11:546–573</t>
  </si>
  <si>
    <t xml:space="preserve">Ego depletion (36 sites, N = 2,463)</t>
  </si>
  <si>
    <t xml:space="preserve">d = 0.06 (−0.02 to 0.14)</t>
  </si>
  <si>
    <t xml:space="preserve">Vohs 2021, Psychol Sci 32:1566–1581</t>
  </si>
  <si>
    <t xml:space="preserve">BF ≈ 4:1 favouring the null</t>
  </si>
  <si>
    <t xml:space="preserve">Acute stress → delay discounting</t>
  </si>
  <si>
    <t xml:space="preserve">SMD −0.18 (−0.57 to 0.20), p = .32</t>
  </si>
  <si>
    <t xml:space="preserve">Forbes 2024, Neurobiol Stress 31:100653</t>
  </si>
  <si>
    <t xml:space="preserve">Null across all moderators</t>
  </si>
  <si>
    <t xml:space="preserve">Stress → habit shift (129 pp, 2 stressors)</t>
  </si>
  <si>
    <t xml:space="preserve">BF01 = 4.67–4.98 favouring null</t>
  </si>
  <si>
    <t xml:space="preserve">Zwosta 2025, PLoS ONE 20:e0327807</t>
  </si>
  <si>
    <t xml:space="preserve">Exact replications also failed (Smeets 2023)</t>
  </si>
  <si>
    <t xml:space="preserve">Payday replication of scarcity/IQ effects</t>
  </si>
  <si>
    <t xml:space="preserve">Null</t>
  </si>
  <si>
    <t xml:space="preserve">Carvalho 2016, Am Econ Rev 106:260–284</t>
  </si>
  <si>
    <t xml:space="preserve">N = 3,821; needs an 11–20× larger shock to reconcile with Mani 2013</t>
  </si>
  <si>
    <t xml:space="preserve">Day of cognitive work → lateral PFC glutamate</t>
  </si>
  <si>
    <t xml:space="preserve">Elevated vs low-demand and vs V1 control</t>
  </si>
  <si>
    <t xml:space="preserve">Wiehler 2022, Curr Biol 32:3564–3575.e5</t>
  </si>
  <si>
    <t xml:space="preserve">With reduced pupil dilation and a modelled low-cost bias</t>
  </si>
  <si>
    <t xml:space="preserve">Physician burnout → patient safety incidents</t>
  </si>
  <si>
    <t xml:space="preserve">OR 2.04 (1.69–2.45)</t>
  </si>
  <si>
    <t xml:space="preserve">Hodkinson 2022, BMJ 378:e070442</t>
  </si>
  <si>
    <t xml:space="preserve">170 studies, 239,246 physicians</t>
  </si>
  <si>
    <t xml:space="preserve">Physician burnout → turnover intention</t>
  </si>
  <si>
    <t xml:space="preserve">OR 3.10 (2.30–4.17)</t>
  </si>
  <si>
    <t xml:space="preserve">Hodkinson 2022</t>
  </si>
  <si>
    <t xml:space="preserve">Driving while observably emotional</t>
  </si>
  <si>
    <t xml:space="preserve">OR 9.8 (5.0–19.0)</t>
  </si>
  <si>
    <t xml:space="preserve">Dingus 2016, PNAS 113:2636–2641</t>
  </si>
  <si>
    <t xml:space="preserve">vs drowsy 3.4, handheld phone 3.6; prevalence only 0.22% of baseline driving</t>
  </si>
  <si>
    <t xml:space="preserve">Burnout → workplace adverse events</t>
  </si>
  <si>
    <t xml:space="preserve">ρc = .29</t>
  </si>
  <si>
    <t xml:space="preserve">Nahrgang 2011, J Appl Psychol 96:71–94</t>
  </si>
  <si>
    <t xml:space="preserve">N = 12,144; engagement protective at −.32</t>
  </si>
  <si>
    <t xml:space="preserve">Exhaustion → job performance</t>
  </si>
  <si>
    <t xml:space="preserve">r = −.17</t>
  </si>
  <si>
    <t xml:space="preserve">Corbeanu 2023, EJWOP 32</t>
  </si>
  <si>
    <t xml:space="preserve">N = 18,019 — much smaller than the safety-incident ORs</t>
  </si>
  <si>
    <t xml:space="preserve">Math anxiety → math performance</t>
  </si>
  <si>
    <t xml:space="preserve">r = −.30 (−.32 to −.28)</t>
  </si>
  <si>
    <t xml:space="preserve">Caviola 2022, Educ Psychol Rev 34:363–399</t>
  </si>
  <si>
    <t xml:space="preserve">N = 906,311; working-memory mediation 'negligible'</t>
  </si>
  <si>
    <t xml:space="preserve">Burnout cost per executive per year</t>
  </si>
  <si>
    <t xml:space="preserve">$20,683; $5.04M per 1,000 employees</t>
  </si>
  <si>
    <t xml:space="preserve">Martinez 2025, Am J Prev Med</t>
  </si>
  <si>
    <t xml:space="preserve">801.7 QALYs lost annually per 1,000</t>
  </si>
  <si>
    <t xml:space="preserve">Presenteeism vs absenteeism cost</t>
  </si>
  <si>
    <t xml:space="preserve">5–10× higher</t>
  </si>
  <si>
    <t xml:space="preserve">Evans-Lacko &amp; Knapp 2016, Soc Psychiatry Psychiatr Epidemiol</t>
  </si>
  <si>
    <t xml:space="preserve">Lundbeck-funded</t>
  </si>
  <si>
    <t xml:space="preserve">Burnout</t>
  </si>
  <si>
    <t xml:space="preserve">Physician burnout prevalence range</t>
  </si>
  <si>
    <t xml:space="preserve">0% – 80.5%</t>
  </si>
  <si>
    <t xml:space="preserve">Rotenstein 2018, JAMA 320:1131–1150</t>
  </si>
  <si>
    <t xml:space="preserve">182 studies; ≥142 unique definitions; authors DECLINED to pool</t>
  </si>
  <si>
    <t xml:space="preserve">Exhaustion–depression disattenuated correlation</t>
  </si>
  <si>
    <t xml:space="preserve">r = .80</t>
  </si>
  <si>
    <t xml:space="preserve">Bianchi 2021, Clin Psychol Sci 9(4)</t>
  </si>
  <si>
    <t xml:space="preserve">N = 12,417; CI unverified. ECV .67–.87 indicates essential unidimensionality</t>
  </si>
  <si>
    <t xml:space="preserve">Exhaustion disorder vs MDD: symptom scales differing</t>
  </si>
  <si>
    <t xml:space="preserve">2 of 9</t>
  </si>
  <si>
    <t xml:space="preserve">Sennerstam 2025, Scand J Psychol</t>
  </si>
  <si>
    <t xml:space="preserve">ED did differ systematically from adjustment disorder</t>
  </si>
  <si>
    <t xml:space="preserve">Empirical validations of 'the 12 stages of burnout'</t>
  </si>
  <si>
    <t xml:space="preserve">0</t>
  </si>
  <si>
    <t xml:space="preserve">Europe PMC + PubMed phrase search</t>
  </si>
  <si>
    <t xml:space="preserve">Validated positive controls used; 'Maslach Burnout Inventory' returns 10,079</t>
  </si>
  <si>
    <t xml:space="preserve">Detachment ↔ exhaustion</t>
  </si>
  <si>
    <t xml:space="preserve">r̄ = −0.36 (−0.42 to −0.30)</t>
  </si>
  <si>
    <t xml:space="preserve">Wendsche 2017, Front Psychol 7:2072</t>
  </si>
  <si>
    <t xml:space="preserve">N = 7,007; I² 80–98%, prediction intervals cross zero</t>
  </si>
  <si>
    <t xml:space="preserve">Detachment ↔ fatigue vs ↔ vigour</t>
  </si>
  <si>
    <t xml:space="preserve">ρ = −0.39 vs only +0.14</t>
  </si>
  <si>
    <t xml:space="preserve">Bennett 2018, J Organ Behav 39:262–275</t>
  </si>
  <si>
    <t xml:space="preserve">Control 0.31 and mastery 0.29 are what predict vigour</t>
  </si>
  <si>
    <t xml:space="preserve">Job demands → lower detachment (recovery paradox)</t>
  </si>
  <si>
    <t xml:space="preserve">r̄ = −0.25</t>
  </si>
  <si>
    <t xml:space="preserve">Sonnentag 2018, Res Organ Behav 38:169–185</t>
  </si>
  <si>
    <t xml:space="preserve">k = 60, N = 28,507</t>
  </si>
  <si>
    <t xml:space="preserve">Strain → stressor path vs stressor → strain path</t>
  </si>
  <si>
    <t xml:space="preserve">Reverse path is LARGER</t>
  </si>
  <si>
    <t xml:space="preserve">Guthier 2020, Psychol Bull 146:1146–1173</t>
  </si>
  <si>
    <t xml:space="preserve">k = 48, N = 26,319</t>
  </si>
  <si>
    <t xml:space="preserve">ERI → CHD: effort limb vs reward limb</t>
  </si>
  <si>
    <t xml:space="preserve">0.99 vs 1.18</t>
  </si>
  <si>
    <t xml:space="preserve">Dragano 2017, Epidemiology 28:619–626</t>
  </si>
  <si>
    <t xml:space="preserve">The composite is carried entirely by reward</t>
  </si>
  <si>
    <t xml:space="preserve">Demand × control interaction (N = 120,221)</t>
  </si>
  <si>
    <t xml:space="preserve">No statistical interaction</t>
  </si>
  <si>
    <t xml:space="preserve">Madsen 2017, Psychol Med 47:1342–1356</t>
  </si>
  <si>
    <t xml:space="preserve">Karasek's core interaction term does not replicate</t>
  </si>
  <si>
    <t xml:space="preserve">Physician burnout ≥1 symptom, 2011 → 2021 → 2023</t>
  </si>
  <si>
    <t xml:space="preserve">45.5% → 62.8% → 45.2%</t>
  </si>
  <si>
    <t xml:space="preserve">Shanafelt 2025, Mayo Clin Proc 100:1142–1158</t>
  </si>
  <si>
    <t xml:space="preserve">Non-monotonic; 2023 indistinguishable from 2011</t>
  </si>
  <si>
    <t xml:space="preserve">Netherlands: burnout complaints vs diagnosed burnout</t>
  </si>
  <si>
    <t xml:space="preserve">20.1% vs 1.6%</t>
  </si>
  <si>
    <t xml:space="preserve">CBS/TNO NEA, StatLine 83049NED</t>
  </si>
  <si>
    <t xml:space="preserve">Same survey, same year — a 12× gap from case definition alone</t>
  </si>
  <si>
    <t xml:space="preserve">Mistreatment → burnout (surgical residents)</t>
  </si>
  <si>
    <t xml:space="preserve">OR 2.94 (2.58–3.36)</t>
  </si>
  <si>
    <t xml:space="preserve">Hu 2019, NEJM 381:1741–1752</t>
  </si>
  <si>
    <t xml:space="preserve">N = 7,409 (99.3% of eligible). Cross-sectional</t>
  </si>
  <si>
    <t xml:space="preserve">Gender gap in burnout after adjusting for mistreatment</t>
  </si>
  <si>
    <t xml:space="preserve">1.33 (1.20–1.48) → 0.90 (0.80–1.00)</t>
  </si>
  <si>
    <t xml:space="preserve">Hu 2019</t>
  </si>
  <si>
    <t xml:space="preserve">It disappears. Replicated by Dyrbye 2022 with a dose-response</t>
  </si>
  <si>
    <t xml:space="preserve">Perfectionistic concerns → burnout</t>
  </si>
  <si>
    <t xml:space="preserve">r+ = .41 (.36–.45)</t>
  </si>
  <si>
    <t xml:space="preserve">Hill &amp; Curran 2016, PSPR 20:269–288</t>
  </si>
  <si>
    <t xml:space="preserve">N = 9,838. Strivings are maladaptive at work (+.11) but protective in education (−.15)</t>
  </si>
  <si>
    <t xml:space="preserve">Work-to-family conflict → burnout</t>
  </si>
  <si>
    <t xml:space="preserve">β = 0.11 (0.01–0.21)</t>
  </si>
  <si>
    <t xml:space="preserve">Liu 2026, PLOS Medicine 23:e1005162</t>
  </si>
  <si>
    <t xml:space="preserve">52 longitudinal studies; no gender moderation</t>
  </si>
  <si>
    <t xml:space="preserve">Still clinically exhausted at 18 months</t>
  </si>
  <si>
    <t xml:space="preserve">33%</t>
  </si>
  <si>
    <t xml:space="preserve">Glise 2012, BMC Psychiatry 12:18</t>
  </si>
  <si>
    <t xml:space="preserve">From 93% at intake; anxiety fell 65%→11%, depression 34%→6%</t>
  </si>
  <si>
    <t xml:space="preserve">Reporting FULL recovery at 7 years</t>
  </si>
  <si>
    <t xml:space="preserve">16%</t>
  </si>
  <si>
    <t xml:space="preserve">Glise 2020, BMC Psychology 8:26</t>
  </si>
  <si>
    <t xml:space="preserve">N = 217. Also 46% extreme fatigue, 73% reduced stress tolerance</t>
  </si>
  <si>
    <t xml:space="preserve">Not on sick leave at 7 years</t>
  </si>
  <si>
    <t xml:space="preserve">87%</t>
  </si>
  <si>
    <t xml:space="preserve">Glise 2020</t>
  </si>
  <si>
    <t xml:space="preserve">Functional recovery arrives long before symptomatic recovery</t>
  </si>
  <si>
    <t xml:space="preserve">Changed workplace at 10 years</t>
  </si>
  <si>
    <t xml:space="preserve">73%</t>
  </si>
  <si>
    <t xml:space="preserve">Eskilsson 2024, BMC Psychiatry 24:525</t>
  </si>
  <si>
    <t xml:space="preserve">vs 25.5% population base rate over 5 years</t>
  </si>
  <si>
    <t xml:space="preserve">Recurrent sickness absence within 12 months of return to work</t>
  </si>
  <si>
    <t xml:space="preserve">27.9%</t>
  </si>
  <si>
    <t xml:space="preserve">Deprez 2026, J Occup Rehabil</t>
  </si>
  <si>
    <t xml:space="preserve">N = 148</t>
  </si>
  <si>
    <t xml:space="preserve">Return-to-work intervention → full return to work</t>
  </si>
  <si>
    <t xml:space="preserve">OR 1.33 (0.59–2.98)</t>
  </si>
  <si>
    <t xml:space="preserve">Perski 2017, Scand J Psychol 58:551–561</t>
  </si>
  <si>
    <t xml:space="preserve">NOT significant; no effect on exhaustion, depression or anxiety either</t>
  </si>
  <si>
    <t xml:space="preserve">Health outcomes</t>
  </si>
  <si>
    <t xml:space="preserve">Job strain → coronary heart disease</t>
  </si>
  <si>
    <t xml:space="preserve">HR 1.23 (1.10–1.37)</t>
  </si>
  <si>
    <t xml:space="preserve">Kivimäki 2012, Lancet 380:1491–1497</t>
  </si>
  <si>
    <t xml:space="preserve">N = 197,473. PAR only 3.4%</t>
  </si>
  <si>
    <t xml:space="preserve">Job strain: published vs unpublished estimates</t>
  </si>
  <si>
    <t xml:space="preserve">1.43 vs 1.16</t>
  </si>
  <si>
    <t xml:space="preserve">Kivimäki 2012</t>
  </si>
  <si>
    <t xml:space="preserve">Publication bias documented by the consortium itself</t>
  </si>
  <si>
    <t xml:space="preserve">≥55 h/week → stroke</t>
  </si>
  <si>
    <t xml:space="preserve">RR 1.33 (1.11–1.61)</t>
  </si>
  <si>
    <t xml:space="preserve">Kivimäki 2015, Lancet 386:1739–1746</t>
  </si>
  <si>
    <t xml:space="preserve">N = 603,838; p-trend &lt; 0.0001</t>
  </si>
  <si>
    <t xml:space="preserve">≥55 h/week → CHD</t>
  </si>
  <si>
    <t xml:space="preserve">RR 1.13 (1.02–1.26)</t>
  </si>
  <si>
    <t xml:space="preserve">Kivimäki 2015</t>
  </si>
  <si>
    <t xml:space="preserve">Burnout → cardiovascular disease (pooled)</t>
  </si>
  <si>
    <t xml:space="preserve">OR 1.21 (1.03–1.39)</t>
  </si>
  <si>
    <t xml:space="preserve">John 2024, Front Psychiatry 15:1326745</t>
  </si>
  <si>
    <t xml:space="preserve">CHD subgroup 1.79 (0.79–2.79) NOT significant</t>
  </si>
  <si>
    <t xml:space="preserve">Job strain → type 2 diabetes</t>
  </si>
  <si>
    <t xml:space="preserve">1.26 → 1.12 (0.99–1.26) fully adjusted</t>
  </si>
  <si>
    <t xml:space="preserve">Nyberg 2014, Diabetes Care 37:2268–2275</t>
  </si>
  <si>
    <t xml:space="preserve">Null on full adjustment</t>
  </si>
  <si>
    <t xml:space="preserve">Incident metabolic syndrome</t>
  </si>
  <si>
    <t xml:space="preserve">OR 1.53 (0.82–2.87)</t>
  </si>
  <si>
    <t xml:space="preserve">Kremers 2025, Health Psychology 44:922–935</t>
  </si>
  <si>
    <t xml:space="preserve">Null. Only hypertension (1.63) significant across 101 studies</t>
  </si>
  <si>
    <t xml:space="preserve">Burnout → all-cause mortality</t>
  </si>
  <si>
    <t xml:space="preserve">+35% per unit (1.07–1.71)</t>
  </si>
  <si>
    <t xml:space="preserve">Ahola 2010, J Psychosom Res 69:51–57</t>
  </si>
  <si>
    <t xml:space="preserve">UNDER age 45 only; explicitly null in older employees</t>
  </si>
  <si>
    <t xml:space="preserve">Deaths attributable to long working hours (2016)</t>
  </si>
  <si>
    <t xml:space="preserve">745,194 (705,786–784,601)</t>
  </si>
  <si>
    <t xml:space="preserve">Pega 2021, Environ Int 154:106595</t>
  </si>
  <si>
    <t xml:space="preserve">23.3M DALYs; 488M people worked ≥55 h/wk</t>
  </si>
  <si>
    <t xml:space="preserve">Work stress → dementia</t>
  </si>
  <si>
    <t xml:space="preserve">Not supported</t>
  </si>
  <si>
    <t xml:space="preserve">Sindi 2017; Crowe 2007; Nabe-Nielsen 2019</t>
  </si>
  <si>
    <t xml:space="preserve">'Passive job' rivals high strain; cognitive stimulation protective HR 0.82</t>
  </si>
  <si>
    <t xml:space="preserve">Social relationships → survival</t>
  </si>
  <si>
    <t xml:space="preserve">OR 1.50 (1.42–1.59)</t>
  </si>
  <si>
    <t xml:space="preserve">Holt-Lunstad 2010, PLoS Med 7:e1000316</t>
  </si>
  <si>
    <t xml:space="preserve">N = 308,849. The '15 cigarettes' gloss is not in the paper</t>
  </si>
  <si>
    <t xml:space="preserve">Serious somatic disease in fatigue presentations</t>
  </si>
  <si>
    <t xml:space="preserve">4.3% (2.7–6.7)</t>
  </si>
  <si>
    <t xml:space="preserve">Stadje 2016, BMC Fam Pract 17:147</t>
  </si>
  <si>
    <t xml:space="preserve">No different from untired controls — but only 6 of 26 studies had controls</t>
  </si>
  <si>
    <t xml:space="preserve">Depression in fatigue presentations</t>
  </si>
  <si>
    <t xml:space="preserve">18.5% (16.2–21.0)</t>
  </si>
  <si>
    <t xml:space="preserve">Stadje 2016</t>
  </si>
  <si>
    <t xml:space="preserve">The highest-yield thing to screen for</t>
  </si>
  <si>
    <t xml:space="preserve">Interventions</t>
  </si>
  <si>
    <t xml:space="preserve">CBT-I on insomnia severity vs on total sleep TIME</t>
  </si>
  <si>
    <t xml:space="preserve">g = 0.98 vs g = 0.16</t>
  </si>
  <si>
    <t xml:space="preserve">van Straten 2018, Sleep Med Rev 38:3–16</t>
  </si>
  <si>
    <t xml:space="preserve">Fixes quality, barely touches duration. CIs not in abstract</t>
  </si>
  <si>
    <t xml:space="preserve">Sleep hygiene as a single-component therapy</t>
  </si>
  <si>
    <t xml:space="preserve">Recommended AGAINST</t>
  </si>
  <si>
    <t xml:space="preserve">Edinger 2021, AASM guideline, J Clin Sleep Med 17:255–262</t>
  </si>
  <si>
    <t xml:space="preserve">Exercise → energy/fatigue WITH placebo control</t>
  </si>
  <si>
    <t xml:space="preserve">No effect</t>
  </si>
  <si>
    <t xml:space="preserve">Puetz 2006, Psychol Bull 132:866–876</t>
  </si>
  <si>
    <t xml:space="preserve">Uncontrolled estimate was Δ = 0.37</t>
  </si>
  <si>
    <t xml:space="preserve">Cross-stressor adaptation (blunted reactivity)</t>
  </si>
  <si>
    <t xml:space="preserve">Not replicated</t>
  </si>
  <si>
    <t xml:space="preserve">Ensari 2020 (N = 832); van der Mee 2023 (N = 116)</t>
  </si>
  <si>
    <t xml:space="preserve">Exercise helps mood; the blunted-reactivity mechanism does not hold</t>
  </si>
  <si>
    <t xml:space="preserve">Mindfulness adverse events (observational studies)</t>
  </si>
  <si>
    <t xml:space="preserve">33.2% (25–41%)</t>
  </si>
  <si>
    <t xml:space="preserve">Farias 2020, Acta Psychiatr Scand</t>
  </si>
  <si>
    <t xml:space="preserve">&lt;25% of trials actively assess them (Van Dam 2018)</t>
  </si>
  <si>
    <t xml:space="preserve">MBSR vs escitalopram for anxiety disorders</t>
  </si>
  <si>
    <t xml:space="preserve">Noninferior (CGI-S diff −0.07)</t>
  </si>
  <si>
    <t xml:space="preserve">Hoge 2023, JAMA Psychiatry</t>
  </si>
  <si>
    <t xml:space="preserve">AEs: 78.6% escitalopram vs 15.4% MBSR. No standardised ES reported</t>
  </si>
  <si>
    <t xml:space="preserve">Workplace wellness RCT</t>
  </si>
  <si>
    <t xml:space="preserve">2 of 80 outcomes significant</t>
  </si>
  <si>
    <t xml:space="preserve">Song &amp; Baicker 2019, JAMA 321:1491–1501</t>
  </si>
  <si>
    <t xml:space="preserve">160 worksites, N = 32,974. Both self-reported. Mean uptake 1.3 of 8 modules</t>
  </si>
  <si>
    <t xml:space="preserve">Wellness programme participants pre-intervention</t>
  </si>
  <si>
    <t xml:space="preserve">Already healthier and cheaper</t>
  </si>
  <si>
    <t xml:space="preserve">Jones 2019, Q J Econ 134:1747–1791</t>
  </si>
  <si>
    <t xml:space="preserve">Apparent ROI in observational studies can be entirely a sorting artefact</t>
  </si>
  <si>
    <t xml:space="preserve">STAR work-redesign RCT</t>
  </si>
  <si>
    <t xml:space="preserve">+8 min sleep/night</t>
  </si>
  <si>
    <t xml:space="preserve">Olson 2015; Marino 2016; Berkman 2023</t>
  </si>
  <si>
    <t xml:space="preserve">Null in nursing homes; null on cardiometabolic risk in both industries</t>
  </si>
  <si>
    <t xml:space="preserve">Vacation effect and fade-out</t>
  </si>
  <si>
    <t xml:space="preserve">+0.43 / −0.38</t>
  </si>
  <si>
    <t xml:space="preserve">de Bloom 2009; Kühnel &amp; Sonnentag 2011</t>
  </si>
  <si>
    <t xml:space="preserve">Only 7 studies. Faded within one month</t>
  </si>
  <si>
    <t xml:space="preserve">Ashwagandha → perceived stress (vs → cortisol)</t>
  </si>
  <si>
    <t xml:space="preserve">SMD −0.355, p = 0.40 vs cortisol −1.16 µg/dL</t>
  </si>
  <si>
    <t xml:space="preserve">Albalawi 2025, Nutr Health 31:1395</t>
  </si>
  <si>
    <t xml:space="preserve">Biomarker moves; symptom does not. LiverTox likelihood score B</t>
  </si>
  <si>
    <t xml:space="preserve">Ashwagandha literature: negative trials</t>
  </si>
  <si>
    <t xml:space="preserve">None at all (Egger's p &lt; 0.001)</t>
  </si>
  <si>
    <t xml:space="preserve">Marchi 2025, BJPsych Open</t>
  </si>
  <si>
    <t xml:space="preserve">Mean trial size ~51; GRADE low to very low</t>
  </si>
  <si>
    <t xml:space="preserve">Rhodiola → vitality</t>
  </si>
  <si>
    <t xml:space="preserve">Placebo BETTER, MD −17.3 (−30.6 to −3.9)</t>
  </si>
  <si>
    <t xml:space="preserve">Punja 2014, PLoS ONE 9:e108416</t>
  </si>
  <si>
    <t xml:space="preserve">n = 48, double-blind, 42 days</t>
  </si>
  <si>
    <t xml:space="preserve">Omega-3 → depression prevention</t>
  </si>
  <si>
    <t xml:space="preserve">RR 1.01 (0.92–1.10)</t>
  </si>
  <si>
    <t xml:space="preserve">Deane 2021, Br J Psychiatry 218:135</t>
  </si>
  <si>
    <t xml:space="preserve">I² = 0%, N = 41,470. VITAL arm found HR 1.13 — an increase</t>
  </si>
  <si>
    <t xml:space="preserve">Vitamin D → depression (non-deficient)</t>
  </si>
  <si>
    <t xml:space="preserve">HR 0.97 (0.87–1.09)</t>
  </si>
  <si>
    <t xml:space="preserve">Okereke 2020, JAMA 324:471</t>
  </si>
  <si>
    <t xml:space="preserve">N = 18,353 over median 5.3 years</t>
  </si>
  <si>
    <t xml:space="preserve">Magnesium for stress</t>
  </si>
  <si>
    <t xml:space="preserve">No study used a validated stress measure</t>
  </si>
  <si>
    <t xml:space="preserve">Boyle 2017, Nutrients 9:429</t>
  </si>
  <si>
    <t xml:space="preserve">Sanofi-funded; all placebo-controlled studies showed significant placebo effects</t>
  </si>
  <si>
    <t xml:space="preserve">App real-world 30-day retention</t>
  </si>
  <si>
    <t xml:space="preserve">3.3% (breathing apps: 0.0%)</t>
  </si>
  <si>
    <t xml:space="preserve">Baumel 2019, JMIR 21:e14567</t>
  </si>
  <si>
    <t xml:space="preserve">93 Android apps with ≥10,000 installs</t>
  </si>
  <si>
    <t xml:space="preserve">21 antidepressants vs placebo for MDD</t>
  </si>
  <si>
    <t xml:space="preserve">All superior; OR 1.37–2.13</t>
  </si>
  <si>
    <t xml:space="preserve">Cipriani 2018, Lancet 391:1357–1366</t>
  </si>
  <si>
    <t xml:space="preserve">522 trials, N = 116,477. Certainty moderate to very low</t>
  </si>
  <si>
    <t xml:space="preserve">Intervention</t>
  </si>
  <si>
    <t xml:space="preserve">Outcome</t>
  </si>
  <si>
    <t xml:space="preserve">Effect size</t>
  </si>
  <si>
    <t xml:space="preserve">CI lower</t>
  </si>
  <si>
    <t xml:space="preserve">CI upper</t>
  </si>
  <si>
    <t xml:space="preserve">CI width</t>
  </si>
  <si>
    <t xml:space="preserve">Evidence tier</t>
  </si>
  <si>
    <t xml:space="preserve">Significant?</t>
  </si>
  <si>
    <t xml:space="preserve">Note</t>
  </si>
  <si>
    <t xml:space="preserve">CBT for occupational stress</t>
  </si>
  <si>
    <t xml:space="preserve">Occupational stress</t>
  </si>
  <si>
    <t xml:space="preserve">Moderate</t>
  </si>
  <si>
    <t xml:space="preserve">Richardson &amp; Rothstein 2008, J Occup Health Psychol 13:69–93</t>
  </si>
  <si>
    <t xml:space="preserve">k = 7 only — widest interval in the set</t>
  </si>
  <si>
    <t xml:space="preserve">CBT-I</t>
  </si>
  <si>
    <t xml:space="preserve">Insomnia severity</t>
  </si>
  <si>
    <t xml:space="preserve">Strong</t>
  </si>
  <si>
    <t xml:space="preserve">AASM STRONG recommendation. CI not reported in abstract</t>
  </si>
  <si>
    <t xml:space="preserve">Behavioural activation</t>
  </si>
  <si>
    <t xml:space="preserve">Depression</t>
  </si>
  <si>
    <t xml:space="preserve">Cuijpers 2026, Clin Psychol Rev 128:102783</t>
  </si>
  <si>
    <t xml:space="preserve">105 trials, 13,933 patients. Prediction interval −0.11 to 1.46</t>
  </si>
  <si>
    <t xml:space="preserve">Resistance training</t>
  </si>
  <si>
    <t xml:space="preserve">Gordon 2018, JAMA Psychiatry 75:566–576</t>
  </si>
  <si>
    <t xml:space="preserve">33 RCTs, 1,877 participants</t>
  </si>
  <si>
    <t xml:space="preserve">Walking / jogging</t>
  </si>
  <si>
    <t xml:space="preserve">Noetel 2024, BMJ 384:e075847</t>
  </si>
  <si>
    <t xml:space="preserve">Network MA vs ACTIVE controls; only 1 study at low risk of bias</t>
  </si>
  <si>
    <t xml:space="preserve">Yoga</t>
  </si>
  <si>
    <t xml:space="preserve">Noetel 2024</t>
  </si>
  <si>
    <t xml:space="preserve">Strength training</t>
  </si>
  <si>
    <t xml:space="preserve">Sleep efficiency</t>
  </si>
  <si>
    <t xml:space="preserve">van Straten 2018</t>
  </si>
  <si>
    <t xml:space="preserve">Total sleep TIME</t>
  </si>
  <si>
    <t xml:space="preserve">The smallest effect in the paper — CBT-I does not add hours</t>
  </si>
  <si>
    <t xml:space="preserve">Organisation-directed burnout interventions</t>
  </si>
  <si>
    <t xml:space="preserve">Emotional exhaustion</t>
  </si>
  <si>
    <t xml:space="preserve">Limited</t>
  </si>
  <si>
    <t xml:space="preserve">Panagioti 2017, JAMA Intern Med 177:195–205</t>
  </si>
  <si>
    <t xml:space="preserve">Subgroup test Q = 4.15, P = .04 on 1 df across 20 comparisons — fragile</t>
  </si>
  <si>
    <t xml:space="preserve">Mindfulness (vs non-specific active control)</t>
  </si>
  <si>
    <t xml:space="preserve">Anxiety</t>
  </si>
  <si>
    <t xml:space="preserve">Goyal 2014, JAMA Intern Med 174:357–368</t>
  </si>
  <si>
    <t xml:space="preserve">Every included trial had an active control</t>
  </si>
  <si>
    <t xml:space="preserve">CBT ± relaxation</t>
  </si>
  <si>
    <t xml:space="preserve">Cochrane CD002892</t>
  </si>
  <si>
    <t xml:space="preserve">GRADE low</t>
  </si>
  <si>
    <t xml:space="preserve">Physical relaxation</t>
  </si>
  <si>
    <t xml:space="preserve">Micro-breaks</t>
  </si>
  <si>
    <t xml:space="preserve">Vigour</t>
  </si>
  <si>
    <t xml:space="preserve">Albulescu 2022, PLoS ONE 17:e0272460</t>
  </si>
  <si>
    <t xml:space="preserve">22 samples, N = 2,335</t>
  </si>
  <si>
    <t xml:space="preserve">Breathwork</t>
  </si>
  <si>
    <t xml:space="preserve">Stress</t>
  </si>
  <si>
    <t xml:space="preserve">Fincham 2023, Sci Rep 13:432</t>
  </si>
  <si>
    <t xml:space="preserve">k = 12, N = 785. Authors warn active controls may be poor quality</t>
  </si>
  <si>
    <t xml:space="preserve">Goyal 2014</t>
  </si>
  <si>
    <t xml:space="preserve">Lower bound exactly zero</t>
  </si>
  <si>
    <t xml:space="preserve">Professional coaching (physicians)</t>
  </si>
  <si>
    <t xml:space="preserve">Depersonalisation</t>
  </si>
  <si>
    <t xml:space="preserve">Collett 2026, Ann Intern Med 179:51–66</t>
  </si>
  <si>
    <t xml:space="preserve">MODERATE certainty — the strongest certainty rating in this literature</t>
  </si>
  <si>
    <t xml:space="preserve">Burnout interventions (all types)</t>
  </si>
  <si>
    <t xml:space="preserve">Panagioti 2017</t>
  </si>
  <si>
    <t xml:space="preserve">≈ 3 points on the MBI exhaustion domain; n = 1,550 physicians</t>
  </si>
  <si>
    <t xml:space="preserve">Collett 2026</t>
  </si>
  <si>
    <t xml:space="preserve">Low certainty</t>
  </si>
  <si>
    <t xml:space="preserve">Loneliness interventions (RCTs only)</t>
  </si>
  <si>
    <t xml:space="preserve">Loneliness</t>
  </si>
  <si>
    <t xml:space="preserve">Masi 2011, Pers Soc Psychol Rev 15:219–266</t>
  </si>
  <si>
    <t xml:space="preserve">Only 6 of 20 RCTs efficacious; uncontrolled estimate was 0.367</t>
  </si>
  <si>
    <t xml:space="preserve">Task performance</t>
  </si>
  <si>
    <t xml:space="preserve">Null/insufficient</t>
  </si>
  <si>
    <t xml:space="preserve">Albulescu 2022</t>
  </si>
  <si>
    <t xml:space="preserve">NOT significant (p = .116). Longer breaks did BETTER — opposite of the popular claim</t>
  </si>
  <si>
    <t xml:space="preserve">Wellness app (vs placebo app)</t>
  </si>
  <si>
    <t xml:space="preserve">Linardon 2019, World Psychiatry 18:325–336</t>
  </si>
  <si>
    <t xml:space="preserve">0.47 vs waitlist. Real-world 30-day retention 3.3%</t>
  </si>
  <si>
    <t xml:space="preserve">Ego depletion (36 preregistered sites)</t>
  </si>
  <si>
    <t xml:space="preserve">Self-control</t>
  </si>
  <si>
    <t xml:space="preserve">BF ≈ 4:1 favouring the null. N = 2,463 analysed</t>
  </si>
  <si>
    <t xml:space="preserve">Ego depletion (23 labs)</t>
  </si>
  <si>
    <t xml:space="preserve">N = 2,141</t>
  </si>
  <si>
    <t xml:space="preserve">Mindfulness (vs an evidence-based treatment)</t>
  </si>
  <si>
    <t xml:space="preserve">Psychiatric symptoms</t>
  </si>
  <si>
    <t xml:space="preserve">Goldberg 2018, Clin Psychol Rev 59:52–60</t>
  </si>
  <si>
    <t xml:space="preserve">No advantage over an existing treatment</t>
  </si>
  <si>
    <t xml:space="preserve">Exercise (placebo-controlled)</t>
  </si>
  <si>
    <t xml:space="preserve">Energy / fatigue</t>
  </si>
  <si>
    <t xml:space="preserve">'No effect of chronic exercise on feelings of energy and fatigue'</t>
  </si>
  <si>
    <t xml:space="preserve">Blue = value read directly from the primary source. Blank CI = not reported in an accessible primary source; do not reconstruct.</t>
  </si>
  <si>
    <t xml:space="preserve">Context</t>
  </si>
  <si>
    <t xml:space="preserve">Hedges' g</t>
  </si>
  <si>
    <t xml:space="preserve">Direction</t>
  </si>
  <si>
    <t xml:space="preserve">Clinical burnout</t>
  </si>
  <si>
    <t xml:space="preserve">Verbal fluency</t>
  </si>
  <si>
    <t xml:space="preserve">Largest effect in the meta-analysis</t>
  </si>
  <si>
    <t xml:space="preserve">Attention / processing speed</t>
  </si>
  <si>
    <t xml:space="preserve">Executive function</t>
  </si>
  <si>
    <t xml:space="preserve">Episodic memory</t>
  </si>
  <si>
    <t xml:space="preserve">Short-term / working memory</t>
  </si>
  <si>
    <t xml:space="preserve">Crystallised ability</t>
  </si>
  <si>
    <t xml:space="preserve">No patient–control difference (k = 6)</t>
  </si>
  <si>
    <t xml:space="preserve">Visuospatial ability</t>
  </si>
  <si>
    <t xml:space="preserve">No patient–control difference (k = 4)</t>
  </si>
  <si>
    <t xml:space="preserve">Acute stress</t>
  </si>
  <si>
    <t xml:space="preserve">Cognitive flexibility / set-shifting</t>
  </si>
  <si>
    <t xml:space="preserve">Only 6 studies, k = 11, N = 280</t>
  </si>
  <si>
    <t xml:space="preserve">Memory retrieval</t>
  </si>
  <si>
    <t xml:space="preserve">31 studies, N = 1,410. Worse for emotional material</t>
  </si>
  <si>
    <t xml:space="preserve">Working memory</t>
  </si>
  <si>
    <t xml:space="preserve">34 studies, N = 1,353. Load-dependent: −0.303 high vs −0.049 low</t>
  </si>
  <si>
    <t xml:space="preserve">Memory encoding</t>
  </si>
  <si>
    <t xml:space="preserve">Not significant overall</t>
  </si>
  <si>
    <t xml:space="preserve">Inhibition (overall)</t>
  </si>
  <si>
    <t xml:space="preserve">Not significant. The '+0.296' response-inhibition figure is post-hoc on ~5 df</t>
  </si>
  <si>
    <t xml:space="preserve">Memory consolidation</t>
  </si>
  <si>
    <t xml:space="preserve">Stress ENHANCES consolidation — but only in an unchanged context</t>
  </si>
  <si>
    <t xml:space="preserve">Null. Cortisol administration does not reproduce the stress effect</t>
  </si>
  <si>
    <t xml:space="preserve">Status</t>
  </si>
  <si>
    <t xml:space="preserve">Claim</t>
  </si>
  <si>
    <t xml:space="preserve">What checking found</t>
  </si>
  <si>
    <t xml:space="preserve">Recommended handling</t>
  </si>
  <si>
    <t xml:space="preserve">Misattributed</t>
  </si>
  <si>
    <t xml:space="preserve">'Burnout does not present the unity expected of a distinct syndrome' → Bianchi 2021</t>
  </si>
  <si>
    <t xml:space="preserve">Zero full-text hits in Europe PMC. The phrase 'no syndromal unity' is from Verkuilen 2021, Assessment 28:1583–1600. The CPS 2021 conclusion is the weaker 'burnout problematically overlaps with depression'.</t>
  </si>
  <si>
    <t xml:space="preserve">Re-attribute or use the actual abstract wording</t>
  </si>
  <si>
    <t xml:space="preserve">Unverified CI</t>
  </si>
  <si>
    <t xml:space="preserve">Bianchi 2021 CI [.75, .84]</t>
  </si>
  <si>
    <t xml:space="preserve">Not in the abstract; body paywalled. Point estimate r = .80 IS verified.</t>
  </si>
  <si>
    <t xml:space="preserve">Quote the point estimate only</t>
  </si>
  <si>
    <t xml:space="preserve">Overstated</t>
  </si>
  <si>
    <t xml:space="preserve">'Acute stress enhances response inhibition'</t>
  </si>
  <si>
    <t xml:space="preserve">Overall inhibition effect was null (g = −0.076). The +0.296 is a post-hoc moderator analysis on ~5 df with a lower bound of 0.018.</t>
  </si>
  <si>
    <t xml:space="preserve">State as: no overall effect on inhibition, with divergent subgroup effects</t>
  </si>
  <si>
    <t xml:space="preserve">Bounded</t>
  </si>
  <si>
    <t xml:space="preserve">'Cortisol increases deep sleep, so the popular claim is backwards'</t>
  </si>
  <si>
    <t xml:space="preserve">True for ACUTE exogenous cortisol in healthy volunteers only. Chronic hypercortisolism (Cushing's) REDUCES delta sleep (5.8% vs 14.0%), and ACTH-independent Cushing's still disrupts sleep — which defeats the 'it's CRH drive, not cortisol' attribution.</t>
  </si>
  <si>
    <t xml:space="preserve">Confine the claim to acute exogenous cortisol</t>
  </si>
  <si>
    <t xml:space="preserve">Softened</t>
  </si>
  <si>
    <t xml:space="preserve">Stadje 2016: somatic disease 'identical' in tired and untired patients</t>
  </si>
  <si>
    <t xml:space="preserve">Only 6 of 26 studies had control groups; support rests on two single studies, one powered at 0.09. The abstract gives 4.3% while the discussion gives 3.1%.</t>
  </si>
  <si>
    <t xml:space="preserve">Say 'did not differ significantly in the few studies with controls'</t>
  </si>
  <si>
    <t xml:space="preserve">Design mis-stated</t>
  </si>
  <si>
    <t xml:space="preserve">Fleming 2024 described as an RCT</t>
  </si>
  <si>
    <t xml:space="preserve">It is CROSS-SECTIONAL — the published subtitle is 'Cross-sectional evidence from the United Kingdom'. Whether propensity-score matching was used could not be confirmed.</t>
  </si>
  <si>
    <t xml:space="preserve">Cite the headline null; not the per-intervention details</t>
  </si>
  <si>
    <t xml:space="preserve">Unverified detail</t>
  </si>
  <si>
    <t xml:space="preserve">Fleming 2024: 'volunteering the only positive signal'; 'mindfulness negative'</t>
  </si>
  <si>
    <t xml:space="preserve">Not in the abstract; full text inaccessible (Cloudflare 403 on every route, no repository copy).</t>
  </si>
  <si>
    <t xml:space="preserve">Do not cite</t>
  </si>
  <si>
    <t xml:space="preserve">Sourcing</t>
  </si>
  <si>
    <t xml:space="preserve">ICD-11 code 'QD85'</t>
  </si>
  <si>
    <t xml:space="preserve">Not stated on the WHO news release. Also frequently dropped: 'Burn-out was also included in ICD-10, in the same category as in ICD-11.'</t>
  </si>
  <si>
    <t xml:space="preserve">Attribute the code to the ICD-11 browser, not the release</t>
  </si>
  <si>
    <t xml:space="preserve">No methodology</t>
  </si>
  <si>
    <t xml:space="preserve">WHO 'US$1 trillion per year in lost productivity'</t>
  </si>
  <si>
    <t xml:space="preserve">The WHO fact sheet provides no source citation or methodology.</t>
  </si>
  <si>
    <t xml:space="preserve">Cite as a WHO fact sheet, not a peer-reviewed estimate</t>
  </si>
  <si>
    <t xml:space="preserve">Mis-citation</t>
  </si>
  <si>
    <t xml:space="preserve">'€617bn cost of work-related stress'</t>
  </si>
  <si>
    <t xml:space="preserve">It estimates work-related DEPRESSION (Matrix 2013 for EAHC), and the report states verbatim that 'Stress was not used'. Better-founded work-attributable estimate: €44.7–103.1bn.</t>
  </si>
  <si>
    <t xml:space="preserve">Do not cite as a stress cost</t>
  </si>
  <si>
    <t xml:space="preserve">Fabricated downstream</t>
  </si>
  <si>
    <t xml:space="preserve">West 2016 subgroup point estimates</t>
  </si>
  <si>
    <t xml:space="preserve">The paper publishes only an interaction p-value. Its 54%→44% figures are pooled WITHIN-GROUP pre-post changes including 37 uncontrolled cohorts.</t>
  </si>
  <si>
    <t xml:space="preserve">Any source quoting subgroup effect sizes is fabricating them</t>
  </si>
  <si>
    <t xml:space="preserve">Inaccessible</t>
  </si>
  <si>
    <t xml:space="preserve">Lehrer 2020 HRV-biofeedback pooled effect sizes</t>
  </si>
  <si>
    <t xml:space="preserve">Closed access; no OA copy located anywhere.</t>
  </si>
  <si>
    <t xml:space="preserve">Do not report a number</t>
  </si>
  <si>
    <t xml:space="preserve">Fan 2025 (Nature Human Behaviour) four-day-week coefficients</t>
  </si>
  <si>
    <t xml:space="preserve">Abstract gives direction only.</t>
  </si>
  <si>
    <t xml:space="preserve">Do not quote a number</t>
  </si>
  <si>
    <t xml:space="preserve">van Straten 2018, Linardon 2024, Moshe 2021, Bennett 2018 confidence intervals</t>
  </si>
  <si>
    <t xml:space="preserve">Not in abstracts; not verified in this review.</t>
  </si>
  <si>
    <t xml:space="preserve">Report point estimates only</t>
  </si>
  <si>
    <t xml:space="preserve">Starcke &amp; Brand 2016 stress–risk pooled effect sizes</t>
  </si>
  <si>
    <t xml:space="preserve">Full text inaccessible; a published correction exists.</t>
  </si>
  <si>
    <t xml:space="preserve">Do not cite the numbers</t>
  </si>
  <si>
    <t xml:space="preserve">Does not exist</t>
  </si>
  <si>
    <t xml:space="preserve">Pooled effect size for stress → vigilance decrement or mind-wandering</t>
  </si>
  <si>
    <t xml:space="preserve">No verified meta-analysis located.</t>
  </si>
  <si>
    <t xml:space="preserve">Do not imply one exists</t>
  </si>
  <si>
    <t xml:space="preserve">Not in source</t>
  </si>
  <si>
    <t xml:space="preserve">'Loneliness kills as much as 15 cigarettes a day'</t>
  </si>
  <si>
    <t xml:space="preserve">Not a figure in Holt-Lunstad's papers.</t>
  </si>
  <si>
    <t xml:space="preserve">Criteria, not validation</t>
  </si>
  <si>
    <t xml:space="preserve">Post-exertional malaise as a discriminator between burnout and ME/CFS</t>
  </si>
  <si>
    <t xml:space="preserve">Reflects criteria structure; no head-to-head validation study located.</t>
  </si>
  <si>
    <t xml:space="preserve">Present as clinical convention, not validated performance</t>
  </si>
  <si>
    <t xml:space="preserve">Implausible</t>
  </si>
  <si>
    <t xml:space="preserve">Alsanie 2026 ashwagandha SMD −5.9 to −6.9</t>
  </si>
  <si>
    <t xml:space="preserve">Biologically implausible; almost certainly raw mean differences mislabelled.</t>
  </si>
  <si>
    <t xml:space="preserve">Preprint</t>
  </si>
  <si>
    <t xml:space="preserve">Goode, Sturm &amp; Picard 2026 norepinephrine/glycolysis figures</t>
  </si>
  <si>
    <t xml:space="preserve">Not peer-reviewed.</t>
  </si>
  <si>
    <t xml:space="preserve">Flag as a preprint if used</t>
  </si>
  <si>
    <t xml:space="preserve">Roughly one headline claim in three in this literature needs narrowing once the primary source is read. This sheet exists so nobody launders these onward.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</si>
</sst>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7EFFA"/>
        <bgColor rgb="FFF4F7FC"/>
      </patternFill>
    </fill>
    <fill>
      <patternFill patternType="solid">
        <fgColor rgb="FFD6E4F7"/>
        <bgColor rgb="FFE7EFFA"/>
      </patternFill>
    </fill>
    <fill>
      <patternFill patternType="solid">
        <fgColor rgb="FFF4F7FC"/>
        <bgColor rgb="FFFFFFFF"/>
      </patternFill>
    </fill>
    <fill>
      <patternFill patternType="solid">
        <fgColor rgb="FFFBE9E7"/>
        <bgColor rgb="FFF4F7F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D6E4F7"/>
          <bgColor rgb="FF000000"/>
        </patternFill>
      </fill>
    </dxf>
    <dxf>
      <fill>
        <patternFill patternType="solid">
          <fgColor rgb="FFE7EFFA"/>
          <bgColor rgb="FF000000"/>
        </patternFill>
      </fill>
    </dxf>
    <dxf>
      <fill>
        <patternFill patternType="solid">
          <fgColor rgb="FFF4F7FC"/>
          <bgColor rgb="FF000000"/>
        </patternFill>
      </fill>
    </dxf>
    <dxf>
      <fill>
        <patternFill patternType="solid">
          <fgColor rgb="FFFBE9E7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7FC"/>
      <rgbColor rgb="FFE7EF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7"/>
      <rgbColor rgb="FFCCFFCC"/>
      <rgbColor rgb="FFFBE9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2"/>
    <col collapsed="false" customWidth="true" hidden="false" outlineLevel="0" max="2" min="2" style="1" width="10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</row>
    <row r="6" customFormat="false" ht="15" hidden="false" customHeight="true" outlineLevel="0" collapsed="false">
      <c r="A6" s="5" t="s">
        <v>4</v>
      </c>
    </row>
    <row r="7" customFormat="false" ht="15" hidden="false" customHeight="true" outlineLevel="0" collapsed="false">
      <c r="A7" s="5" t="s">
        <v>5</v>
      </c>
    </row>
    <row r="9" customFormat="false" ht="15" hidden="false" customHeight="true" outlineLevel="0" collapsed="false">
      <c r="A9" s="4" t="s">
        <v>6</v>
      </c>
    </row>
    <row r="10" customFormat="false" ht="15" hidden="false" customHeight="true" outlineLevel="0" collapsed="false">
      <c r="A10" s="5" t="s">
        <v>7</v>
      </c>
    </row>
    <row r="11" customFormat="false" ht="15" hidden="false" customHeight="true" outlineLevel="0" collapsed="false">
      <c r="A11" s="5" t="s">
        <v>8</v>
      </c>
    </row>
    <row r="12" customFormat="false" ht="15" hidden="false" customHeight="true" outlineLevel="0" collapsed="false">
      <c r="A12" s="5" t="s">
        <v>9</v>
      </c>
    </row>
    <row r="13" customFormat="false" ht="15" hidden="false" customHeight="true" outlineLevel="0" collapsed="false">
      <c r="A13" s="5" t="s">
        <v>10</v>
      </c>
    </row>
    <row r="15" customFormat="false" ht="15" hidden="false" customHeight="true" outlineLevel="0" collapsed="false">
      <c r="A15" s="4" t="s">
        <v>11</v>
      </c>
    </row>
    <row r="16" customFormat="false" ht="15" hidden="false" customHeight="true" outlineLevel="0" collapsed="false">
      <c r="A16" s="5" t="s">
        <v>12</v>
      </c>
    </row>
    <row r="17" customFormat="false" ht="15" hidden="false" customHeight="true" outlineLevel="0" collapsed="false">
      <c r="A17" s="5" t="s">
        <v>13</v>
      </c>
    </row>
    <row r="18" customFormat="false" ht="15" hidden="false" customHeight="true" outlineLevel="0" collapsed="false">
      <c r="A18" s="5" t="s">
        <v>14</v>
      </c>
    </row>
    <row r="19" customFormat="false" ht="15" hidden="false" customHeight="true" outlineLevel="0" collapsed="false">
      <c r="A19" s="5" t="s">
        <v>15</v>
      </c>
    </row>
    <row r="20" customFormat="false" ht="15" hidden="false" customHeight="true" outlineLevel="0" collapsed="false">
      <c r="A20" s="5" t="s">
        <v>16</v>
      </c>
    </row>
    <row r="22" customFormat="false" ht="15" hidden="false" customHeight="true" outlineLevel="0" collapsed="false">
      <c r="A22" s="4" t="s">
        <v>17</v>
      </c>
    </row>
    <row r="23" customFormat="false" ht="15" hidden="false" customHeight="true" outlineLevel="0" collapsed="false">
      <c r="A23" s="5" t="s">
        <v>18</v>
      </c>
    </row>
    <row r="24" customFormat="false" ht="15" hidden="false" customHeight="true" outlineLevel="0" collapsed="false">
      <c r="A24" s="5" t="s">
        <v>19</v>
      </c>
    </row>
    <row r="25" customFormat="false" ht="15" hidden="false" customHeight="true" outlineLevel="0" collapsed="false">
      <c r="A25" s="5" t="s">
        <v>20</v>
      </c>
    </row>
    <row r="26" customFormat="false" ht="15" hidden="false" customHeight="true" outlineLevel="0" collapsed="false">
      <c r="A26" s="5" t="s">
        <v>21</v>
      </c>
    </row>
    <row r="27" customFormat="false" ht="15" hidden="false" customHeight="true" outlineLevel="0" collapsed="false">
      <c r="A27" s="5" t="s">
        <v>22</v>
      </c>
    </row>
    <row r="28" customFormat="false" ht="15" hidden="false" customHeight="true" outlineLevel="0" collapsed="false">
      <c r="A28" s="5" t="s">
        <v>23</v>
      </c>
    </row>
    <row r="30" customFormat="false" ht="15" hidden="false" customHeight="true" outlineLevel="0" collapsed="false">
      <c r="A30" s="6" t="s">
        <v>24</v>
      </c>
    </row>
    <row r="33" customFormat="false" ht="15" hidden="false" customHeight="true" outlineLevel="0" collapsed="false">
      <c r="A33" s="4" t="s">
        <v>25</v>
      </c>
    </row>
    <row r="34" customFormat="false" ht="15" hidden="false" customHeight="true" outlineLevel="0" collapsed="false">
      <c r="A34" s="5" t="s">
        <v>26</v>
      </c>
      <c r="B34" s="7" t="n">
        <f aca="false">COUNTA('All findings'!B2:B200)</f>
        <v>108</v>
      </c>
    </row>
    <row r="35" customFormat="false" ht="15" hidden="false" customHeight="true" outlineLevel="0" collapsed="false">
      <c r="A35" s="5" t="s">
        <v>27</v>
      </c>
      <c r="B35" s="7" t="n">
        <f aca="false">COUNTIF(Interventions!G2:G200,"Strong")</f>
        <v>8</v>
      </c>
    </row>
    <row r="36" customFormat="false" ht="15" hidden="false" customHeight="true" outlineLevel="0" collapsed="false">
      <c r="A36" s="5" t="s">
        <v>28</v>
      </c>
      <c r="B36" s="7" t="n">
        <f aca="false">COUNTIF(Interventions!G2:G200,"Moderate")</f>
        <v>5</v>
      </c>
    </row>
    <row r="37" customFormat="false" ht="15" hidden="false" customHeight="true" outlineLevel="0" collapsed="false">
      <c r="A37" s="5" t="s">
        <v>29</v>
      </c>
      <c r="B37" s="7" t="n">
        <f aca="false">COUNTIF(Interventions!G2:G200,"Limited")</f>
        <v>7</v>
      </c>
    </row>
    <row r="38" customFormat="false" ht="15" hidden="false" customHeight="true" outlineLevel="0" collapsed="false">
      <c r="A38" s="5" t="s">
        <v>30</v>
      </c>
      <c r="B38" s="7" t="n">
        <f aca="false">COUNTIF(Interventions!G2:G200,"Null/insufficient")</f>
        <v>6</v>
      </c>
    </row>
    <row r="39" customFormat="false" ht="15" hidden="false" customHeight="true" outlineLevel="0" collapsed="false">
      <c r="A39" s="5" t="s">
        <v>31</v>
      </c>
      <c r="B39" s="7" t="n">
        <f aca="false">COUNTIF(Interventions!H2:H200,"Yes")</f>
        <v>16</v>
      </c>
    </row>
    <row r="40" customFormat="false" ht="15" hidden="false" customHeight="true" outlineLevel="0" collapsed="false">
      <c r="A40" s="5" t="s">
        <v>32</v>
      </c>
      <c r="B40" s="7" t="n">
        <f aca="false">COUNTIF(Interventions!H2:H200,"No")</f>
        <v>6</v>
      </c>
    </row>
    <row r="41" customFormat="false" ht="15" hidden="false" customHeight="true" outlineLevel="0" collapsed="false">
      <c r="A41" s="5" t="s">
        <v>33</v>
      </c>
      <c r="B41" s="7" t="n">
        <f aca="false">COUNTA(Unverified!A2:A200)</f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44"/>
    <col collapsed="false" customWidth="true" hidden="false" outlineLevel="0" max="3" min="3" style="1" width="36"/>
    <col collapsed="false" customWidth="true" hidden="false" outlineLevel="0" max="4" min="4" style="1" width="40"/>
    <col collapsed="false" customWidth="true" hidden="false" outlineLevel="0" max="5" min="5" style="1" width="52"/>
  </cols>
  <sheetData>
    <row r="1" customFormat="false" ht="21.75" hidden="false" customHeight="true" outlineLevel="0" collapsed="false">
      <c r="A1" s="8" t="s">
        <v>34</v>
      </c>
      <c r="B1" s="8" t="s">
        <v>35</v>
      </c>
      <c r="C1" s="8" t="s">
        <v>36</v>
      </c>
      <c r="D1" s="8" t="s">
        <v>37</v>
      </c>
      <c r="E1" s="8" t="s">
        <v>38</v>
      </c>
    </row>
    <row r="2" customFormat="false" ht="23.25" hidden="false" customHeight="true" outlineLevel="0" collapsed="false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</row>
    <row r="3" customFormat="false" ht="23.25" hidden="false" customHeight="true" outlineLevel="0" collapsed="false">
      <c r="A3" s="9" t="s">
        <v>39</v>
      </c>
      <c r="B3" s="9" t="s">
        <v>44</v>
      </c>
      <c r="C3" s="9" t="s">
        <v>45</v>
      </c>
      <c r="D3" s="9" t="s">
        <v>46</v>
      </c>
      <c r="E3" s="9"/>
    </row>
    <row r="4" customFormat="false" ht="15" hidden="false" customHeight="true" outlineLevel="0" collapsed="false">
      <c r="A4" s="9" t="s">
        <v>39</v>
      </c>
      <c r="B4" s="9" t="s">
        <v>47</v>
      </c>
      <c r="C4" s="9" t="s">
        <v>48</v>
      </c>
      <c r="D4" s="9" t="s">
        <v>49</v>
      </c>
      <c r="E4" s="9"/>
    </row>
    <row r="5" customFormat="false" ht="23.25" hidden="false" customHeight="true" outlineLevel="0" collapsed="false">
      <c r="A5" s="9" t="s">
        <v>39</v>
      </c>
      <c r="B5" s="9" t="s">
        <v>50</v>
      </c>
      <c r="C5" s="9" t="s">
        <v>51</v>
      </c>
      <c r="D5" s="9" t="s">
        <v>52</v>
      </c>
      <c r="E5" s="9" t="s">
        <v>53</v>
      </c>
    </row>
    <row r="6" customFormat="false" ht="23.25" hidden="false" customHeight="true" outlineLevel="0" collapsed="false">
      <c r="A6" s="9" t="s">
        <v>39</v>
      </c>
      <c r="B6" s="9" t="s">
        <v>54</v>
      </c>
      <c r="C6" s="9" t="s">
        <v>55</v>
      </c>
      <c r="D6" s="9" t="s">
        <v>56</v>
      </c>
      <c r="E6" s="9" t="s">
        <v>57</v>
      </c>
    </row>
    <row r="7" customFormat="false" ht="23.25" hidden="false" customHeight="true" outlineLevel="0" collapsed="false">
      <c r="A7" s="9" t="s">
        <v>39</v>
      </c>
      <c r="B7" s="9" t="s">
        <v>58</v>
      </c>
      <c r="C7" s="9" t="s">
        <v>59</v>
      </c>
      <c r="D7" s="9" t="s">
        <v>60</v>
      </c>
      <c r="E7" s="9" t="s">
        <v>61</v>
      </c>
    </row>
    <row r="8" customFormat="false" ht="23.25" hidden="false" customHeight="true" outlineLevel="0" collapsed="false">
      <c r="A8" s="9" t="s">
        <v>39</v>
      </c>
      <c r="B8" s="9" t="s">
        <v>62</v>
      </c>
      <c r="C8" s="9" t="s">
        <v>63</v>
      </c>
      <c r="D8" s="9" t="s">
        <v>64</v>
      </c>
      <c r="E8" s="9" t="s">
        <v>65</v>
      </c>
    </row>
    <row r="9" customFormat="false" ht="23.25" hidden="false" customHeight="true" outlineLevel="0" collapsed="false">
      <c r="A9" s="9" t="s">
        <v>39</v>
      </c>
      <c r="B9" s="9" t="s">
        <v>66</v>
      </c>
      <c r="C9" s="9" t="s">
        <v>67</v>
      </c>
      <c r="D9" s="9" t="s">
        <v>68</v>
      </c>
      <c r="E9" s="9" t="s">
        <v>69</v>
      </c>
    </row>
    <row r="10" customFormat="false" ht="23.25" hidden="false" customHeight="true" outlineLevel="0" collapsed="false">
      <c r="A10" s="9" t="s">
        <v>39</v>
      </c>
      <c r="B10" s="9" t="s">
        <v>70</v>
      </c>
      <c r="C10" s="9" t="s">
        <v>71</v>
      </c>
      <c r="D10" s="9" t="s">
        <v>72</v>
      </c>
      <c r="E10" s="9" t="s">
        <v>73</v>
      </c>
    </row>
    <row r="11" customFormat="false" ht="15" hidden="false" customHeight="true" outlineLevel="0" collapsed="false">
      <c r="A11" s="9" t="s">
        <v>39</v>
      </c>
      <c r="B11" s="9" t="s">
        <v>74</v>
      </c>
      <c r="C11" s="9" t="s">
        <v>75</v>
      </c>
      <c r="D11" s="9" t="s">
        <v>76</v>
      </c>
      <c r="E11" s="9"/>
    </row>
    <row r="12" customFormat="false" ht="23.25" hidden="false" customHeight="true" outlineLevel="0" collapsed="false">
      <c r="A12" s="9" t="s">
        <v>39</v>
      </c>
      <c r="B12" s="9" t="s">
        <v>77</v>
      </c>
      <c r="C12" s="9" t="s">
        <v>78</v>
      </c>
      <c r="D12" s="9" t="s">
        <v>79</v>
      </c>
      <c r="E12" s="9" t="s">
        <v>80</v>
      </c>
    </row>
    <row r="13" customFormat="false" ht="23.25" hidden="false" customHeight="true" outlineLevel="0" collapsed="false">
      <c r="A13" s="9" t="s">
        <v>39</v>
      </c>
      <c r="B13" s="9" t="s">
        <v>81</v>
      </c>
      <c r="C13" s="9" t="s">
        <v>82</v>
      </c>
      <c r="D13" s="9" t="s">
        <v>83</v>
      </c>
      <c r="E13" s="9" t="s">
        <v>84</v>
      </c>
    </row>
    <row r="14" customFormat="false" ht="15" hidden="false" customHeight="true" outlineLevel="0" collapsed="false">
      <c r="A14" s="9" t="s">
        <v>39</v>
      </c>
      <c r="B14" s="9" t="s">
        <v>85</v>
      </c>
      <c r="C14" s="9" t="s">
        <v>86</v>
      </c>
      <c r="D14" s="9" t="s">
        <v>87</v>
      </c>
      <c r="E14" s="9"/>
    </row>
    <row r="15" customFormat="false" ht="15" hidden="false" customHeight="true" outlineLevel="0" collapsed="false">
      <c r="A15" s="9" t="s">
        <v>39</v>
      </c>
      <c r="B15" s="9" t="s">
        <v>88</v>
      </c>
      <c r="C15" s="9" t="s">
        <v>89</v>
      </c>
      <c r="D15" s="9" t="s">
        <v>90</v>
      </c>
      <c r="E15" s="9"/>
    </row>
    <row r="16" customFormat="false" ht="15" hidden="false" customHeight="true" outlineLevel="0" collapsed="false">
      <c r="A16" s="9" t="s">
        <v>39</v>
      </c>
      <c r="B16" s="9" t="s">
        <v>91</v>
      </c>
      <c r="C16" s="9" t="s">
        <v>92</v>
      </c>
      <c r="D16" s="9" t="s">
        <v>93</v>
      </c>
      <c r="E16" s="9" t="s">
        <v>94</v>
      </c>
    </row>
    <row r="17" customFormat="false" ht="15" hidden="false" customHeight="true" outlineLevel="0" collapsed="false">
      <c r="A17" s="9" t="s">
        <v>39</v>
      </c>
      <c r="B17" s="9" t="s">
        <v>95</v>
      </c>
      <c r="C17" s="9" t="s">
        <v>96</v>
      </c>
      <c r="D17" s="9" t="s">
        <v>97</v>
      </c>
      <c r="E17" s="9"/>
    </row>
    <row r="18" customFormat="false" ht="23.25" hidden="false" customHeight="true" outlineLevel="0" collapsed="false">
      <c r="A18" s="9" t="s">
        <v>39</v>
      </c>
      <c r="B18" s="9" t="s">
        <v>98</v>
      </c>
      <c r="C18" s="9" t="s">
        <v>99</v>
      </c>
      <c r="D18" s="9" t="s">
        <v>100</v>
      </c>
      <c r="E18" s="9"/>
    </row>
    <row r="19" customFormat="false" ht="23.25" hidden="false" customHeight="true" outlineLevel="0" collapsed="false">
      <c r="A19" s="9" t="s">
        <v>39</v>
      </c>
      <c r="B19" s="9" t="s">
        <v>101</v>
      </c>
      <c r="C19" s="9" t="s">
        <v>102</v>
      </c>
      <c r="D19" s="9" t="s">
        <v>103</v>
      </c>
      <c r="E19" s="9" t="s">
        <v>104</v>
      </c>
    </row>
    <row r="20" customFormat="false" ht="15" hidden="false" customHeight="true" outlineLevel="0" collapsed="false">
      <c r="A20" s="9" t="s">
        <v>39</v>
      </c>
      <c r="B20" s="9" t="s">
        <v>105</v>
      </c>
      <c r="C20" s="9" t="s">
        <v>106</v>
      </c>
      <c r="D20" s="9" t="s">
        <v>107</v>
      </c>
      <c r="E20" s="9" t="s">
        <v>108</v>
      </c>
    </row>
    <row r="21" customFormat="false" ht="15" hidden="false" customHeight="true" outlineLevel="0" collapsed="false">
      <c r="A21" s="9" t="s">
        <v>39</v>
      </c>
      <c r="B21" s="9" t="s">
        <v>109</v>
      </c>
      <c r="C21" s="9" t="s">
        <v>110</v>
      </c>
      <c r="D21" s="9" t="s">
        <v>111</v>
      </c>
      <c r="E21" s="9"/>
    </row>
    <row r="22" customFormat="false" ht="23.25" hidden="false" customHeight="true" outlineLevel="0" collapsed="false">
      <c r="A22" s="9" t="s">
        <v>39</v>
      </c>
      <c r="B22" s="9" t="s">
        <v>112</v>
      </c>
      <c r="C22" s="9" t="s">
        <v>113</v>
      </c>
      <c r="D22" s="9" t="s">
        <v>114</v>
      </c>
      <c r="E22" s="9" t="s">
        <v>115</v>
      </c>
    </row>
    <row r="23" customFormat="false" ht="23.25" hidden="false" customHeight="true" outlineLevel="0" collapsed="false">
      <c r="A23" s="9" t="s">
        <v>116</v>
      </c>
      <c r="B23" s="9" t="s">
        <v>117</v>
      </c>
      <c r="C23" s="9" t="s">
        <v>118</v>
      </c>
      <c r="D23" s="9" t="s">
        <v>119</v>
      </c>
      <c r="E23" s="9" t="s">
        <v>120</v>
      </c>
    </row>
    <row r="24" customFormat="false" ht="15" hidden="false" customHeight="true" outlineLevel="0" collapsed="false">
      <c r="A24" s="9" t="s">
        <v>116</v>
      </c>
      <c r="B24" s="9" t="s">
        <v>121</v>
      </c>
      <c r="C24" s="9" t="s">
        <v>122</v>
      </c>
      <c r="D24" s="9" t="s">
        <v>123</v>
      </c>
      <c r="E24" s="9"/>
    </row>
    <row r="25" customFormat="false" ht="23.25" hidden="false" customHeight="true" outlineLevel="0" collapsed="false">
      <c r="A25" s="9" t="s">
        <v>116</v>
      </c>
      <c r="B25" s="9" t="s">
        <v>124</v>
      </c>
      <c r="C25" s="9" t="s">
        <v>125</v>
      </c>
      <c r="D25" s="9" t="s">
        <v>126</v>
      </c>
      <c r="E25" s="9"/>
    </row>
    <row r="26" customFormat="false" ht="23.25" hidden="false" customHeight="true" outlineLevel="0" collapsed="false">
      <c r="A26" s="9" t="s">
        <v>116</v>
      </c>
      <c r="B26" s="9" t="s">
        <v>127</v>
      </c>
      <c r="C26" s="9" t="s">
        <v>128</v>
      </c>
      <c r="D26" s="9" t="s">
        <v>129</v>
      </c>
      <c r="E26" s="9" t="s">
        <v>130</v>
      </c>
    </row>
    <row r="27" customFormat="false" ht="23.25" hidden="false" customHeight="true" outlineLevel="0" collapsed="false">
      <c r="A27" s="9" t="s">
        <v>116</v>
      </c>
      <c r="B27" s="9" t="s">
        <v>131</v>
      </c>
      <c r="C27" s="9" t="s">
        <v>132</v>
      </c>
      <c r="D27" s="9" t="s">
        <v>133</v>
      </c>
      <c r="E27" s="9" t="s">
        <v>134</v>
      </c>
    </row>
    <row r="28" customFormat="false" ht="15" hidden="false" customHeight="true" outlineLevel="0" collapsed="false">
      <c r="A28" s="9" t="s">
        <v>116</v>
      </c>
      <c r="B28" s="9" t="s">
        <v>135</v>
      </c>
      <c r="C28" s="9" t="s">
        <v>136</v>
      </c>
      <c r="D28" s="9" t="s">
        <v>137</v>
      </c>
      <c r="E28" s="9" t="s">
        <v>138</v>
      </c>
    </row>
    <row r="29" customFormat="false" ht="15" hidden="false" customHeight="true" outlineLevel="0" collapsed="false">
      <c r="A29" s="9" t="s">
        <v>116</v>
      </c>
      <c r="B29" s="9" t="s">
        <v>139</v>
      </c>
      <c r="C29" s="9" t="s">
        <v>140</v>
      </c>
      <c r="D29" s="9" t="s">
        <v>141</v>
      </c>
      <c r="E29" s="9" t="s">
        <v>142</v>
      </c>
    </row>
    <row r="30" customFormat="false" ht="23.25" hidden="false" customHeight="true" outlineLevel="0" collapsed="false">
      <c r="A30" s="9" t="s">
        <v>116</v>
      </c>
      <c r="B30" s="9" t="s">
        <v>143</v>
      </c>
      <c r="C30" s="9" t="s">
        <v>144</v>
      </c>
      <c r="D30" s="9" t="s">
        <v>145</v>
      </c>
      <c r="E30" s="9" t="s">
        <v>146</v>
      </c>
    </row>
    <row r="31" customFormat="false" ht="15" hidden="false" customHeight="true" outlineLevel="0" collapsed="false">
      <c r="A31" s="9" t="s">
        <v>116</v>
      </c>
      <c r="B31" s="9" t="s">
        <v>147</v>
      </c>
      <c r="C31" s="9" t="s">
        <v>148</v>
      </c>
      <c r="D31" s="9" t="s">
        <v>149</v>
      </c>
      <c r="E31" s="9" t="s">
        <v>150</v>
      </c>
    </row>
    <row r="32" customFormat="false" ht="15" hidden="false" customHeight="true" outlineLevel="0" collapsed="false">
      <c r="A32" s="9" t="s">
        <v>116</v>
      </c>
      <c r="B32" s="9" t="s">
        <v>151</v>
      </c>
      <c r="C32" s="9" t="s">
        <v>152</v>
      </c>
      <c r="D32" s="9" t="s">
        <v>153</v>
      </c>
      <c r="E32" s="9" t="s">
        <v>154</v>
      </c>
    </row>
    <row r="33" customFormat="false" ht="15" hidden="false" customHeight="true" outlineLevel="0" collapsed="false">
      <c r="A33" s="9" t="s">
        <v>155</v>
      </c>
      <c r="B33" s="9" t="s">
        <v>156</v>
      </c>
      <c r="C33" s="9" t="s">
        <v>157</v>
      </c>
      <c r="D33" s="9" t="s">
        <v>158</v>
      </c>
      <c r="E33" s="9" t="s">
        <v>159</v>
      </c>
    </row>
    <row r="34" customFormat="false" ht="15" hidden="false" customHeight="true" outlineLevel="0" collapsed="false">
      <c r="A34" s="9" t="s">
        <v>155</v>
      </c>
      <c r="B34" s="9" t="s">
        <v>160</v>
      </c>
      <c r="C34" s="9" t="s">
        <v>161</v>
      </c>
      <c r="D34" s="9" t="s">
        <v>162</v>
      </c>
      <c r="E34" s="9" t="s">
        <v>163</v>
      </c>
    </row>
    <row r="35" customFormat="false" ht="23.25" hidden="false" customHeight="true" outlineLevel="0" collapsed="false">
      <c r="A35" s="9" t="s">
        <v>155</v>
      </c>
      <c r="B35" s="9" t="s">
        <v>164</v>
      </c>
      <c r="C35" s="9" t="s">
        <v>165</v>
      </c>
      <c r="D35" s="9" t="s">
        <v>162</v>
      </c>
      <c r="E35" s="9" t="s">
        <v>166</v>
      </c>
    </row>
    <row r="36" customFormat="false" ht="15" hidden="false" customHeight="true" outlineLevel="0" collapsed="false">
      <c r="A36" s="9" t="s">
        <v>155</v>
      </c>
      <c r="B36" s="9" t="s">
        <v>167</v>
      </c>
      <c r="C36" s="9" t="s">
        <v>168</v>
      </c>
      <c r="D36" s="9" t="s">
        <v>162</v>
      </c>
      <c r="E36" s="9" t="s">
        <v>169</v>
      </c>
    </row>
    <row r="37" customFormat="false" ht="15" hidden="false" customHeight="true" outlineLevel="0" collapsed="false">
      <c r="A37" s="9" t="s">
        <v>155</v>
      </c>
      <c r="B37" s="9" t="s">
        <v>170</v>
      </c>
      <c r="C37" s="9" t="s">
        <v>171</v>
      </c>
      <c r="D37" s="9" t="s">
        <v>162</v>
      </c>
      <c r="E37" s="9" t="s">
        <v>172</v>
      </c>
    </row>
    <row r="38" customFormat="false" ht="15" hidden="false" customHeight="true" outlineLevel="0" collapsed="false">
      <c r="A38" s="9" t="s">
        <v>155</v>
      </c>
      <c r="B38" s="9" t="s">
        <v>173</v>
      </c>
      <c r="C38" s="9" t="s">
        <v>174</v>
      </c>
      <c r="D38" s="9" t="s">
        <v>175</v>
      </c>
      <c r="E38" s="9" t="s">
        <v>176</v>
      </c>
    </row>
    <row r="39" customFormat="false" ht="23.25" hidden="false" customHeight="true" outlineLevel="0" collapsed="false">
      <c r="A39" s="9" t="s">
        <v>155</v>
      </c>
      <c r="B39" s="9" t="s">
        <v>177</v>
      </c>
      <c r="C39" s="9" t="s">
        <v>178</v>
      </c>
      <c r="D39" s="9" t="s">
        <v>179</v>
      </c>
      <c r="E39" s="9" t="s">
        <v>180</v>
      </c>
    </row>
    <row r="40" customFormat="false" ht="15" hidden="false" customHeight="true" outlineLevel="0" collapsed="false">
      <c r="A40" s="9" t="s">
        <v>155</v>
      </c>
      <c r="B40" s="9" t="s">
        <v>181</v>
      </c>
      <c r="C40" s="9" t="s">
        <v>182</v>
      </c>
      <c r="D40" s="9" t="s">
        <v>183</v>
      </c>
      <c r="E40" s="9" t="s">
        <v>184</v>
      </c>
    </row>
    <row r="41" customFormat="false" ht="15" hidden="false" customHeight="true" outlineLevel="0" collapsed="false">
      <c r="A41" s="9" t="s">
        <v>155</v>
      </c>
      <c r="B41" s="9" t="s">
        <v>185</v>
      </c>
      <c r="C41" s="9" t="s">
        <v>186</v>
      </c>
      <c r="D41" s="9" t="s">
        <v>187</v>
      </c>
      <c r="E41" s="9" t="s">
        <v>188</v>
      </c>
    </row>
    <row r="42" customFormat="false" ht="15" hidden="false" customHeight="true" outlineLevel="0" collapsed="false">
      <c r="A42" s="9" t="s">
        <v>155</v>
      </c>
      <c r="B42" s="9" t="s">
        <v>189</v>
      </c>
      <c r="C42" s="9" t="s">
        <v>190</v>
      </c>
      <c r="D42" s="9" t="s">
        <v>187</v>
      </c>
      <c r="E42" s="9" t="s">
        <v>191</v>
      </c>
    </row>
    <row r="43" customFormat="false" ht="15" hidden="false" customHeight="true" outlineLevel="0" collapsed="false">
      <c r="A43" s="9" t="s">
        <v>155</v>
      </c>
      <c r="B43" s="9" t="s">
        <v>192</v>
      </c>
      <c r="C43" s="9" t="s">
        <v>193</v>
      </c>
      <c r="D43" s="9" t="s">
        <v>194</v>
      </c>
      <c r="E43" s="9"/>
    </row>
    <row r="44" customFormat="false" ht="15" hidden="false" customHeight="true" outlineLevel="0" collapsed="false">
      <c r="A44" s="9" t="s">
        <v>155</v>
      </c>
      <c r="B44" s="9" t="s">
        <v>195</v>
      </c>
      <c r="C44" s="9" t="s">
        <v>196</v>
      </c>
      <c r="D44" s="9" t="s">
        <v>197</v>
      </c>
      <c r="E44" s="9" t="s">
        <v>198</v>
      </c>
    </row>
    <row r="45" customFormat="false" ht="15" hidden="false" customHeight="true" outlineLevel="0" collapsed="false">
      <c r="A45" s="9" t="s">
        <v>155</v>
      </c>
      <c r="B45" s="9" t="s">
        <v>199</v>
      </c>
      <c r="C45" s="9" t="s">
        <v>200</v>
      </c>
      <c r="D45" s="9" t="s">
        <v>201</v>
      </c>
      <c r="E45" s="9" t="s">
        <v>202</v>
      </c>
    </row>
    <row r="46" customFormat="false" ht="15" hidden="false" customHeight="true" outlineLevel="0" collapsed="false">
      <c r="A46" s="9" t="s">
        <v>155</v>
      </c>
      <c r="B46" s="9" t="s">
        <v>203</v>
      </c>
      <c r="C46" s="9" t="s">
        <v>204</v>
      </c>
      <c r="D46" s="9" t="s">
        <v>205</v>
      </c>
      <c r="E46" s="9" t="s">
        <v>206</v>
      </c>
    </row>
    <row r="47" customFormat="false" ht="23.25" hidden="false" customHeight="true" outlineLevel="0" collapsed="false">
      <c r="A47" s="9" t="s">
        <v>155</v>
      </c>
      <c r="B47" s="9" t="s">
        <v>207</v>
      </c>
      <c r="C47" s="9" t="s">
        <v>208</v>
      </c>
      <c r="D47" s="9" t="s">
        <v>209</v>
      </c>
      <c r="E47" s="9" t="s">
        <v>210</v>
      </c>
    </row>
    <row r="48" customFormat="false" ht="15" hidden="false" customHeight="true" outlineLevel="0" collapsed="false">
      <c r="A48" s="9" t="s">
        <v>155</v>
      </c>
      <c r="B48" s="9" t="s">
        <v>211</v>
      </c>
      <c r="C48" s="9" t="s">
        <v>212</v>
      </c>
      <c r="D48" s="9" t="s">
        <v>213</v>
      </c>
      <c r="E48" s="9" t="s">
        <v>214</v>
      </c>
    </row>
    <row r="49" customFormat="false" ht="15" hidden="false" customHeight="true" outlineLevel="0" collapsed="false">
      <c r="A49" s="9" t="s">
        <v>155</v>
      </c>
      <c r="B49" s="9" t="s">
        <v>215</v>
      </c>
      <c r="C49" s="9" t="s">
        <v>216</v>
      </c>
      <c r="D49" s="9" t="s">
        <v>217</v>
      </c>
      <c r="E49" s="9" t="s">
        <v>218</v>
      </c>
    </row>
    <row r="50" customFormat="false" ht="15" hidden="false" customHeight="true" outlineLevel="0" collapsed="false">
      <c r="A50" s="9" t="s">
        <v>155</v>
      </c>
      <c r="B50" s="9" t="s">
        <v>219</v>
      </c>
      <c r="C50" s="9" t="s">
        <v>220</v>
      </c>
      <c r="D50" s="9" t="s">
        <v>221</v>
      </c>
      <c r="E50" s="9"/>
    </row>
    <row r="51" customFormat="false" ht="23.25" hidden="false" customHeight="true" outlineLevel="0" collapsed="false">
      <c r="A51" s="9" t="s">
        <v>155</v>
      </c>
      <c r="B51" s="9" t="s">
        <v>222</v>
      </c>
      <c r="C51" s="9" t="s">
        <v>223</v>
      </c>
      <c r="D51" s="9" t="s">
        <v>224</v>
      </c>
      <c r="E51" s="9" t="s">
        <v>225</v>
      </c>
    </row>
    <row r="52" customFormat="false" ht="15" hidden="false" customHeight="true" outlineLevel="0" collapsed="false">
      <c r="A52" s="9" t="s">
        <v>155</v>
      </c>
      <c r="B52" s="9" t="s">
        <v>226</v>
      </c>
      <c r="C52" s="9" t="s">
        <v>227</v>
      </c>
      <c r="D52" s="9" t="s">
        <v>228</v>
      </c>
      <c r="E52" s="9" t="s">
        <v>229</v>
      </c>
    </row>
    <row r="53" customFormat="false" ht="15" hidden="false" customHeight="true" outlineLevel="0" collapsed="false">
      <c r="A53" s="9" t="s">
        <v>155</v>
      </c>
      <c r="B53" s="9" t="s">
        <v>230</v>
      </c>
      <c r="C53" s="9" t="s">
        <v>231</v>
      </c>
      <c r="D53" s="9" t="s">
        <v>232</v>
      </c>
      <c r="E53" s="9" t="s">
        <v>233</v>
      </c>
    </row>
    <row r="54" customFormat="false" ht="15" hidden="false" customHeight="true" outlineLevel="0" collapsed="false">
      <c r="A54" s="9" t="s">
        <v>155</v>
      </c>
      <c r="B54" s="9" t="s">
        <v>234</v>
      </c>
      <c r="C54" s="9" t="s">
        <v>235</v>
      </c>
      <c r="D54" s="9" t="s">
        <v>236</v>
      </c>
      <c r="E54" s="9" t="s">
        <v>237</v>
      </c>
    </row>
    <row r="55" customFormat="false" ht="15" hidden="false" customHeight="true" outlineLevel="0" collapsed="false">
      <c r="A55" s="9" t="s">
        <v>155</v>
      </c>
      <c r="B55" s="9" t="s">
        <v>238</v>
      </c>
      <c r="C55" s="9" t="s">
        <v>239</v>
      </c>
      <c r="D55" s="9" t="s">
        <v>240</v>
      </c>
      <c r="E55" s="9" t="s">
        <v>241</v>
      </c>
    </row>
    <row r="56" customFormat="false" ht="23.25" hidden="false" customHeight="true" outlineLevel="0" collapsed="false">
      <c r="A56" s="9" t="s">
        <v>155</v>
      </c>
      <c r="B56" s="9" t="s">
        <v>242</v>
      </c>
      <c r="C56" s="9" t="s">
        <v>243</v>
      </c>
      <c r="D56" s="9" t="s">
        <v>244</v>
      </c>
      <c r="E56" s="9" t="s">
        <v>245</v>
      </c>
    </row>
    <row r="57" customFormat="false" ht="15" hidden="false" customHeight="true" outlineLevel="0" collapsed="false">
      <c r="A57" s="9" t="s">
        <v>246</v>
      </c>
      <c r="B57" s="9" t="s">
        <v>247</v>
      </c>
      <c r="C57" s="9" t="s">
        <v>248</v>
      </c>
      <c r="D57" s="9" t="s">
        <v>249</v>
      </c>
      <c r="E57" s="9" t="s">
        <v>250</v>
      </c>
    </row>
    <row r="58" customFormat="false" ht="23.25" hidden="false" customHeight="true" outlineLevel="0" collapsed="false">
      <c r="A58" s="9" t="s">
        <v>246</v>
      </c>
      <c r="B58" s="9" t="s">
        <v>251</v>
      </c>
      <c r="C58" s="9" t="s">
        <v>252</v>
      </c>
      <c r="D58" s="9" t="s">
        <v>253</v>
      </c>
      <c r="E58" s="9" t="s">
        <v>254</v>
      </c>
    </row>
    <row r="59" customFormat="false" ht="23.25" hidden="false" customHeight="true" outlineLevel="0" collapsed="false">
      <c r="A59" s="9" t="s">
        <v>246</v>
      </c>
      <c r="B59" s="9" t="s">
        <v>255</v>
      </c>
      <c r="C59" s="9" t="s">
        <v>256</v>
      </c>
      <c r="D59" s="9" t="s">
        <v>257</v>
      </c>
      <c r="E59" s="9" t="s">
        <v>258</v>
      </c>
    </row>
    <row r="60" customFormat="false" ht="23.25" hidden="false" customHeight="true" outlineLevel="0" collapsed="false">
      <c r="A60" s="9" t="s">
        <v>246</v>
      </c>
      <c r="B60" s="9" t="s">
        <v>259</v>
      </c>
      <c r="C60" s="9" t="s">
        <v>260</v>
      </c>
      <c r="D60" s="9" t="s">
        <v>261</v>
      </c>
      <c r="E60" s="9" t="s">
        <v>262</v>
      </c>
    </row>
    <row r="61" customFormat="false" ht="15" hidden="false" customHeight="true" outlineLevel="0" collapsed="false">
      <c r="A61" s="9" t="s">
        <v>246</v>
      </c>
      <c r="B61" s="9" t="s">
        <v>263</v>
      </c>
      <c r="C61" s="9" t="s">
        <v>264</v>
      </c>
      <c r="D61" s="9" t="s">
        <v>265</v>
      </c>
      <c r="E61" s="9" t="s">
        <v>266</v>
      </c>
    </row>
    <row r="62" customFormat="false" ht="15" hidden="false" customHeight="true" outlineLevel="0" collapsed="false">
      <c r="A62" s="9" t="s">
        <v>246</v>
      </c>
      <c r="B62" s="9" t="s">
        <v>267</v>
      </c>
      <c r="C62" s="9" t="s">
        <v>268</v>
      </c>
      <c r="D62" s="9" t="s">
        <v>269</v>
      </c>
      <c r="E62" s="9" t="s">
        <v>270</v>
      </c>
    </row>
    <row r="63" customFormat="false" ht="23.25" hidden="false" customHeight="true" outlineLevel="0" collapsed="false">
      <c r="A63" s="9" t="s">
        <v>246</v>
      </c>
      <c r="B63" s="9" t="s">
        <v>271</v>
      </c>
      <c r="C63" s="9" t="s">
        <v>272</v>
      </c>
      <c r="D63" s="9" t="s">
        <v>273</v>
      </c>
      <c r="E63" s="9" t="s">
        <v>274</v>
      </c>
    </row>
    <row r="64" customFormat="false" ht="15" hidden="false" customHeight="true" outlineLevel="0" collapsed="false">
      <c r="A64" s="9" t="s">
        <v>246</v>
      </c>
      <c r="B64" s="9" t="s">
        <v>275</v>
      </c>
      <c r="C64" s="9" t="s">
        <v>276</v>
      </c>
      <c r="D64" s="9" t="s">
        <v>277</v>
      </c>
      <c r="E64" s="9" t="s">
        <v>278</v>
      </c>
    </row>
    <row r="65" customFormat="false" ht="15" hidden="false" customHeight="true" outlineLevel="0" collapsed="false">
      <c r="A65" s="9" t="s">
        <v>246</v>
      </c>
      <c r="B65" s="9" t="s">
        <v>279</v>
      </c>
      <c r="C65" s="9" t="s">
        <v>280</v>
      </c>
      <c r="D65" s="9" t="s">
        <v>281</v>
      </c>
      <c r="E65" s="9" t="s">
        <v>282</v>
      </c>
    </row>
    <row r="66" customFormat="false" ht="15" hidden="false" customHeight="true" outlineLevel="0" collapsed="false">
      <c r="A66" s="9" t="s">
        <v>246</v>
      </c>
      <c r="B66" s="9" t="s">
        <v>283</v>
      </c>
      <c r="C66" s="9" t="s">
        <v>284</v>
      </c>
      <c r="D66" s="9" t="s">
        <v>285</v>
      </c>
      <c r="E66" s="9" t="s">
        <v>286</v>
      </c>
    </row>
    <row r="67" customFormat="false" ht="15" hidden="false" customHeight="true" outlineLevel="0" collapsed="false">
      <c r="A67" s="9" t="s">
        <v>246</v>
      </c>
      <c r="B67" s="9" t="s">
        <v>287</v>
      </c>
      <c r="C67" s="9" t="s">
        <v>288</v>
      </c>
      <c r="D67" s="9" t="s">
        <v>289</v>
      </c>
      <c r="E67" s="9" t="s">
        <v>290</v>
      </c>
    </row>
    <row r="68" customFormat="false" ht="23.25" hidden="false" customHeight="true" outlineLevel="0" collapsed="false">
      <c r="A68" s="9" t="s">
        <v>246</v>
      </c>
      <c r="B68" s="9" t="s">
        <v>291</v>
      </c>
      <c r="C68" s="9" t="s">
        <v>292</v>
      </c>
      <c r="D68" s="9" t="s">
        <v>293</v>
      </c>
      <c r="E68" s="9" t="s">
        <v>294</v>
      </c>
    </row>
    <row r="69" customFormat="false" ht="15" hidden="false" customHeight="true" outlineLevel="0" collapsed="false">
      <c r="A69" s="9" t="s">
        <v>246</v>
      </c>
      <c r="B69" s="9" t="s">
        <v>295</v>
      </c>
      <c r="C69" s="9" t="s">
        <v>296</v>
      </c>
      <c r="D69" s="9" t="s">
        <v>297</v>
      </c>
      <c r="E69" s="9" t="s">
        <v>298</v>
      </c>
    </row>
    <row r="70" customFormat="false" ht="15" hidden="false" customHeight="true" outlineLevel="0" collapsed="false">
      <c r="A70" s="9" t="s">
        <v>246</v>
      </c>
      <c r="B70" s="9" t="s">
        <v>299</v>
      </c>
      <c r="C70" s="9" t="s">
        <v>300</v>
      </c>
      <c r="D70" s="9" t="s">
        <v>301</v>
      </c>
      <c r="E70" s="9" t="s">
        <v>302</v>
      </c>
    </row>
    <row r="71" customFormat="false" ht="23.25" hidden="false" customHeight="true" outlineLevel="0" collapsed="false">
      <c r="A71" s="9" t="s">
        <v>246</v>
      </c>
      <c r="B71" s="9" t="s">
        <v>303</v>
      </c>
      <c r="C71" s="9" t="s">
        <v>304</v>
      </c>
      <c r="D71" s="9" t="s">
        <v>305</v>
      </c>
      <c r="E71" s="9" t="s">
        <v>306</v>
      </c>
    </row>
    <row r="72" customFormat="false" ht="15" hidden="false" customHeight="true" outlineLevel="0" collapsed="false">
      <c r="A72" s="9" t="s">
        <v>246</v>
      </c>
      <c r="B72" s="9" t="s">
        <v>307</v>
      </c>
      <c r="C72" s="9" t="s">
        <v>308</v>
      </c>
      <c r="D72" s="9" t="s">
        <v>309</v>
      </c>
      <c r="E72" s="9" t="s">
        <v>310</v>
      </c>
    </row>
    <row r="73" customFormat="false" ht="23.25" hidden="false" customHeight="true" outlineLevel="0" collapsed="false">
      <c r="A73" s="9" t="s">
        <v>246</v>
      </c>
      <c r="B73" s="9" t="s">
        <v>311</v>
      </c>
      <c r="C73" s="9" t="s">
        <v>312</v>
      </c>
      <c r="D73" s="9" t="s">
        <v>313</v>
      </c>
      <c r="E73" s="9" t="s">
        <v>314</v>
      </c>
    </row>
    <row r="74" customFormat="false" ht="23.25" hidden="false" customHeight="true" outlineLevel="0" collapsed="false">
      <c r="A74" s="9" t="s">
        <v>246</v>
      </c>
      <c r="B74" s="9" t="s">
        <v>315</v>
      </c>
      <c r="C74" s="9" t="s">
        <v>316</v>
      </c>
      <c r="D74" s="9" t="s">
        <v>317</v>
      </c>
      <c r="E74" s="9" t="s">
        <v>318</v>
      </c>
    </row>
    <row r="75" customFormat="false" ht="15" hidden="false" customHeight="true" outlineLevel="0" collapsed="false">
      <c r="A75" s="9" t="s">
        <v>246</v>
      </c>
      <c r="B75" s="9" t="s">
        <v>319</v>
      </c>
      <c r="C75" s="9" t="s">
        <v>320</v>
      </c>
      <c r="D75" s="9" t="s">
        <v>321</v>
      </c>
      <c r="E75" s="9" t="s">
        <v>322</v>
      </c>
    </row>
    <row r="76" customFormat="false" ht="15" hidden="false" customHeight="true" outlineLevel="0" collapsed="false">
      <c r="A76" s="9" t="s">
        <v>246</v>
      </c>
      <c r="B76" s="9" t="s">
        <v>323</v>
      </c>
      <c r="C76" s="9" t="s">
        <v>324</v>
      </c>
      <c r="D76" s="9" t="s">
        <v>325</v>
      </c>
      <c r="E76" s="9" t="s">
        <v>326</v>
      </c>
    </row>
    <row r="77" customFormat="false" ht="23.25" hidden="false" customHeight="true" outlineLevel="0" collapsed="false">
      <c r="A77" s="9" t="s">
        <v>246</v>
      </c>
      <c r="B77" s="9" t="s">
        <v>327</v>
      </c>
      <c r="C77" s="9" t="s">
        <v>328</v>
      </c>
      <c r="D77" s="9" t="s">
        <v>329</v>
      </c>
      <c r="E77" s="9" t="s">
        <v>330</v>
      </c>
    </row>
    <row r="78" customFormat="false" ht="23.25" hidden="false" customHeight="true" outlineLevel="0" collapsed="false">
      <c r="A78" s="9" t="s">
        <v>246</v>
      </c>
      <c r="B78" s="9" t="s">
        <v>331</v>
      </c>
      <c r="C78" s="9" t="s">
        <v>332</v>
      </c>
      <c r="D78" s="9" t="s">
        <v>333</v>
      </c>
      <c r="E78" s="9" t="s">
        <v>334</v>
      </c>
    </row>
    <row r="79" customFormat="false" ht="15" hidden="false" customHeight="true" outlineLevel="0" collapsed="false">
      <c r="A79" s="9" t="s">
        <v>335</v>
      </c>
      <c r="B79" s="9" t="s">
        <v>336</v>
      </c>
      <c r="C79" s="9" t="s">
        <v>337</v>
      </c>
      <c r="D79" s="9" t="s">
        <v>338</v>
      </c>
      <c r="E79" s="9" t="s">
        <v>339</v>
      </c>
    </row>
    <row r="80" customFormat="false" ht="15" hidden="false" customHeight="true" outlineLevel="0" collapsed="false">
      <c r="A80" s="9" t="s">
        <v>335</v>
      </c>
      <c r="B80" s="9" t="s">
        <v>340</v>
      </c>
      <c r="C80" s="9" t="s">
        <v>341</v>
      </c>
      <c r="D80" s="9" t="s">
        <v>342</v>
      </c>
      <c r="E80" s="9" t="s">
        <v>343</v>
      </c>
    </row>
    <row r="81" customFormat="false" ht="15" hidden="false" customHeight="true" outlineLevel="0" collapsed="false">
      <c r="A81" s="9" t="s">
        <v>335</v>
      </c>
      <c r="B81" s="9" t="s">
        <v>344</v>
      </c>
      <c r="C81" s="9" t="s">
        <v>345</v>
      </c>
      <c r="D81" s="9" t="s">
        <v>346</v>
      </c>
      <c r="E81" s="9" t="s">
        <v>347</v>
      </c>
    </row>
    <row r="82" customFormat="false" ht="15" hidden="false" customHeight="true" outlineLevel="0" collapsed="false">
      <c r="A82" s="9" t="s">
        <v>335</v>
      </c>
      <c r="B82" s="9" t="s">
        <v>348</v>
      </c>
      <c r="C82" s="9" t="s">
        <v>349</v>
      </c>
      <c r="D82" s="9" t="s">
        <v>350</v>
      </c>
      <c r="E82" s="9"/>
    </row>
    <row r="83" customFormat="false" ht="15" hidden="false" customHeight="true" outlineLevel="0" collapsed="false">
      <c r="A83" s="9" t="s">
        <v>335</v>
      </c>
      <c r="B83" s="9" t="s">
        <v>351</v>
      </c>
      <c r="C83" s="9" t="s">
        <v>352</v>
      </c>
      <c r="D83" s="9" t="s">
        <v>353</v>
      </c>
      <c r="E83" s="9" t="s">
        <v>354</v>
      </c>
    </row>
    <row r="84" customFormat="false" ht="15" hidden="false" customHeight="true" outlineLevel="0" collapsed="false">
      <c r="A84" s="9" t="s">
        <v>335</v>
      </c>
      <c r="B84" s="9" t="s">
        <v>355</v>
      </c>
      <c r="C84" s="9" t="s">
        <v>356</v>
      </c>
      <c r="D84" s="9" t="s">
        <v>357</v>
      </c>
      <c r="E84" s="9" t="s">
        <v>358</v>
      </c>
    </row>
    <row r="85" customFormat="false" ht="15" hidden="false" customHeight="true" outlineLevel="0" collapsed="false">
      <c r="A85" s="9" t="s">
        <v>335</v>
      </c>
      <c r="B85" s="9" t="s">
        <v>359</v>
      </c>
      <c r="C85" s="9" t="s">
        <v>360</v>
      </c>
      <c r="D85" s="9" t="s">
        <v>361</v>
      </c>
      <c r="E85" s="9" t="s">
        <v>362</v>
      </c>
    </row>
    <row r="86" customFormat="false" ht="15" hidden="false" customHeight="true" outlineLevel="0" collapsed="false">
      <c r="A86" s="9" t="s">
        <v>335</v>
      </c>
      <c r="B86" s="9" t="s">
        <v>363</v>
      </c>
      <c r="C86" s="9" t="s">
        <v>364</v>
      </c>
      <c r="D86" s="9" t="s">
        <v>365</v>
      </c>
      <c r="E86" s="9" t="s">
        <v>366</v>
      </c>
    </row>
    <row r="87" customFormat="false" ht="15" hidden="false" customHeight="true" outlineLevel="0" collapsed="false">
      <c r="A87" s="9" t="s">
        <v>335</v>
      </c>
      <c r="B87" s="9" t="s">
        <v>367</v>
      </c>
      <c r="C87" s="9" t="s">
        <v>368</v>
      </c>
      <c r="D87" s="9" t="s">
        <v>369</v>
      </c>
      <c r="E87" s="9" t="s">
        <v>370</v>
      </c>
    </row>
    <row r="88" customFormat="false" ht="23.25" hidden="false" customHeight="true" outlineLevel="0" collapsed="false">
      <c r="A88" s="9" t="s">
        <v>335</v>
      </c>
      <c r="B88" s="9" t="s">
        <v>371</v>
      </c>
      <c r="C88" s="9" t="s">
        <v>372</v>
      </c>
      <c r="D88" s="9" t="s">
        <v>373</v>
      </c>
      <c r="E88" s="9" t="s">
        <v>374</v>
      </c>
    </row>
    <row r="89" customFormat="false" ht="15" hidden="false" customHeight="true" outlineLevel="0" collapsed="false">
      <c r="A89" s="9" t="s">
        <v>335</v>
      </c>
      <c r="B89" s="9" t="s">
        <v>375</v>
      </c>
      <c r="C89" s="9" t="s">
        <v>376</v>
      </c>
      <c r="D89" s="9" t="s">
        <v>377</v>
      </c>
      <c r="E89" s="9" t="s">
        <v>378</v>
      </c>
    </row>
    <row r="90" customFormat="false" ht="23.25" hidden="false" customHeight="true" outlineLevel="0" collapsed="false">
      <c r="A90" s="9" t="s">
        <v>335</v>
      </c>
      <c r="B90" s="9" t="s">
        <v>379</v>
      </c>
      <c r="C90" s="9" t="s">
        <v>380</v>
      </c>
      <c r="D90" s="9" t="s">
        <v>381</v>
      </c>
      <c r="E90" s="9" t="s">
        <v>382</v>
      </c>
    </row>
    <row r="91" customFormat="false" ht="15" hidden="false" customHeight="true" outlineLevel="0" collapsed="false">
      <c r="A91" s="9" t="s">
        <v>335</v>
      </c>
      <c r="B91" s="9" t="s">
        <v>383</v>
      </c>
      <c r="C91" s="9" t="s">
        <v>384</v>
      </c>
      <c r="D91" s="9" t="s">
        <v>385</v>
      </c>
      <c r="E91" s="9" t="s">
        <v>386</v>
      </c>
    </row>
    <row r="92" customFormat="false" ht="15" hidden="false" customHeight="true" outlineLevel="0" collapsed="false">
      <c r="A92" s="9" t="s">
        <v>387</v>
      </c>
      <c r="B92" s="9" t="s">
        <v>388</v>
      </c>
      <c r="C92" s="9" t="s">
        <v>389</v>
      </c>
      <c r="D92" s="9" t="s">
        <v>390</v>
      </c>
      <c r="E92" s="9" t="s">
        <v>391</v>
      </c>
    </row>
    <row r="93" customFormat="false" ht="23.25" hidden="false" customHeight="true" outlineLevel="0" collapsed="false">
      <c r="A93" s="9" t="s">
        <v>387</v>
      </c>
      <c r="B93" s="9" t="s">
        <v>392</v>
      </c>
      <c r="C93" s="9" t="s">
        <v>393</v>
      </c>
      <c r="D93" s="9" t="s">
        <v>394</v>
      </c>
      <c r="E93" s="9"/>
    </row>
    <row r="94" customFormat="false" ht="15" hidden="false" customHeight="true" outlineLevel="0" collapsed="false">
      <c r="A94" s="9" t="s">
        <v>387</v>
      </c>
      <c r="B94" s="9" t="s">
        <v>395</v>
      </c>
      <c r="C94" s="9" t="s">
        <v>396</v>
      </c>
      <c r="D94" s="9" t="s">
        <v>397</v>
      </c>
      <c r="E94" s="9" t="s">
        <v>398</v>
      </c>
    </row>
    <row r="95" customFormat="false" ht="23.25" hidden="false" customHeight="true" outlineLevel="0" collapsed="false">
      <c r="A95" s="9" t="s">
        <v>387</v>
      </c>
      <c r="B95" s="9" t="s">
        <v>399</v>
      </c>
      <c r="C95" s="9" t="s">
        <v>400</v>
      </c>
      <c r="D95" s="9" t="s">
        <v>401</v>
      </c>
      <c r="E95" s="9" t="s">
        <v>402</v>
      </c>
    </row>
    <row r="96" customFormat="false" ht="15" hidden="false" customHeight="true" outlineLevel="0" collapsed="false">
      <c r="A96" s="9" t="s">
        <v>387</v>
      </c>
      <c r="B96" s="9" t="s">
        <v>403</v>
      </c>
      <c r="C96" s="9" t="s">
        <v>404</v>
      </c>
      <c r="D96" s="9" t="s">
        <v>405</v>
      </c>
      <c r="E96" s="9" t="s">
        <v>406</v>
      </c>
    </row>
    <row r="97" customFormat="false" ht="23.25" hidden="false" customHeight="true" outlineLevel="0" collapsed="false">
      <c r="A97" s="9" t="s">
        <v>387</v>
      </c>
      <c r="B97" s="9" t="s">
        <v>407</v>
      </c>
      <c r="C97" s="9" t="s">
        <v>408</v>
      </c>
      <c r="D97" s="9" t="s">
        <v>409</v>
      </c>
      <c r="E97" s="9" t="s">
        <v>410</v>
      </c>
    </row>
    <row r="98" customFormat="false" ht="23.25" hidden="false" customHeight="true" outlineLevel="0" collapsed="false">
      <c r="A98" s="9" t="s">
        <v>387</v>
      </c>
      <c r="B98" s="9" t="s">
        <v>411</v>
      </c>
      <c r="C98" s="9" t="s">
        <v>412</v>
      </c>
      <c r="D98" s="9" t="s">
        <v>413</v>
      </c>
      <c r="E98" s="9" t="s">
        <v>414</v>
      </c>
    </row>
    <row r="99" customFormat="false" ht="23.25" hidden="false" customHeight="true" outlineLevel="0" collapsed="false">
      <c r="A99" s="9" t="s">
        <v>387</v>
      </c>
      <c r="B99" s="9" t="s">
        <v>415</v>
      </c>
      <c r="C99" s="9" t="s">
        <v>416</v>
      </c>
      <c r="D99" s="9" t="s">
        <v>417</v>
      </c>
      <c r="E99" s="9" t="s">
        <v>418</v>
      </c>
    </row>
    <row r="100" customFormat="false" ht="23.25" hidden="false" customHeight="true" outlineLevel="0" collapsed="false">
      <c r="A100" s="9" t="s">
        <v>387</v>
      </c>
      <c r="B100" s="9" t="s">
        <v>419</v>
      </c>
      <c r="C100" s="9" t="s">
        <v>420</v>
      </c>
      <c r="D100" s="9" t="s">
        <v>421</v>
      </c>
      <c r="E100" s="9" t="s">
        <v>422</v>
      </c>
    </row>
    <row r="101" customFormat="false" ht="15" hidden="false" customHeight="true" outlineLevel="0" collapsed="false">
      <c r="A101" s="9" t="s">
        <v>387</v>
      </c>
      <c r="B101" s="9" t="s">
        <v>423</v>
      </c>
      <c r="C101" s="9" t="s">
        <v>424</v>
      </c>
      <c r="D101" s="9" t="s">
        <v>425</v>
      </c>
      <c r="E101" s="9" t="s">
        <v>426</v>
      </c>
    </row>
    <row r="102" customFormat="false" ht="23.25" hidden="false" customHeight="true" outlineLevel="0" collapsed="false">
      <c r="A102" s="9" t="s">
        <v>387</v>
      </c>
      <c r="B102" s="9" t="s">
        <v>427</v>
      </c>
      <c r="C102" s="9" t="s">
        <v>428</v>
      </c>
      <c r="D102" s="9" t="s">
        <v>429</v>
      </c>
      <c r="E102" s="9" t="s">
        <v>430</v>
      </c>
    </row>
    <row r="103" customFormat="false" ht="15" hidden="false" customHeight="true" outlineLevel="0" collapsed="false">
      <c r="A103" s="9" t="s">
        <v>387</v>
      </c>
      <c r="B103" s="9" t="s">
        <v>431</v>
      </c>
      <c r="C103" s="9" t="s">
        <v>432</v>
      </c>
      <c r="D103" s="9" t="s">
        <v>433</v>
      </c>
      <c r="E103" s="9" t="s">
        <v>434</v>
      </c>
    </row>
    <row r="104" customFormat="false" ht="15" hidden="false" customHeight="true" outlineLevel="0" collapsed="false">
      <c r="A104" s="9" t="s">
        <v>387</v>
      </c>
      <c r="B104" s="9" t="s">
        <v>435</v>
      </c>
      <c r="C104" s="9" t="s">
        <v>436</v>
      </c>
      <c r="D104" s="9" t="s">
        <v>437</v>
      </c>
      <c r="E104" s="9" t="s">
        <v>438</v>
      </c>
    </row>
    <row r="105" customFormat="false" ht="15" hidden="false" customHeight="true" outlineLevel="0" collapsed="false">
      <c r="A105" s="9" t="s">
        <v>387</v>
      </c>
      <c r="B105" s="9" t="s">
        <v>439</v>
      </c>
      <c r="C105" s="9" t="s">
        <v>440</v>
      </c>
      <c r="D105" s="9" t="s">
        <v>441</v>
      </c>
      <c r="E105" s="9" t="s">
        <v>442</v>
      </c>
    </row>
    <row r="106" customFormat="false" ht="15" hidden="false" customHeight="true" outlineLevel="0" collapsed="false">
      <c r="A106" s="9" t="s">
        <v>387</v>
      </c>
      <c r="B106" s="9" t="s">
        <v>443</v>
      </c>
      <c r="C106" s="9" t="s">
        <v>444</v>
      </c>
      <c r="D106" s="9" t="s">
        <v>445</v>
      </c>
      <c r="E106" s="9" t="s">
        <v>446</v>
      </c>
    </row>
    <row r="107" customFormat="false" ht="23.25" hidden="false" customHeight="true" outlineLevel="0" collapsed="false">
      <c r="A107" s="9" t="s">
        <v>387</v>
      </c>
      <c r="B107" s="9" t="s">
        <v>447</v>
      </c>
      <c r="C107" s="9" t="s">
        <v>448</v>
      </c>
      <c r="D107" s="9" t="s">
        <v>449</v>
      </c>
      <c r="E107" s="9" t="s">
        <v>450</v>
      </c>
    </row>
    <row r="108" customFormat="false" ht="15" hidden="false" customHeight="true" outlineLevel="0" collapsed="false">
      <c r="A108" s="9" t="s">
        <v>387</v>
      </c>
      <c r="B108" s="9" t="s">
        <v>451</v>
      </c>
      <c r="C108" s="9" t="s">
        <v>452</v>
      </c>
      <c r="D108" s="9" t="s">
        <v>453</v>
      </c>
      <c r="E108" s="9" t="s">
        <v>454</v>
      </c>
    </row>
    <row r="109" customFormat="false" ht="15" hidden="false" customHeight="true" outlineLevel="0" collapsed="false">
      <c r="A109" s="9" t="s">
        <v>387</v>
      </c>
      <c r="B109" s="9" t="s">
        <v>455</v>
      </c>
      <c r="C109" s="9" t="s">
        <v>456</v>
      </c>
      <c r="D109" s="9" t="s">
        <v>457</v>
      </c>
      <c r="E109" s="9" t="s">
        <v>458</v>
      </c>
    </row>
  </sheetData>
  <autoFilter ref="A1:E109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22"/>
    <col collapsed="false" customWidth="true" hidden="false" outlineLevel="0" max="3" min="3" style="1" width="11"/>
    <col collapsed="false" customWidth="true" hidden="false" outlineLevel="0" max="6" min="4" style="1" width="10"/>
    <col collapsed="false" customWidth="true" hidden="false" outlineLevel="0" max="7" min="7" style="1" width="17"/>
    <col collapsed="false" customWidth="true" hidden="false" outlineLevel="0" max="8" min="8" style="1" width="12"/>
    <col collapsed="false" customWidth="true" hidden="false" outlineLevel="0" max="9" min="9" style="1" width="42"/>
    <col collapsed="false" customWidth="true" hidden="false" outlineLevel="0" max="10" min="10" style="1" width="54"/>
  </cols>
  <sheetData>
    <row r="1" customFormat="false" ht="30" hidden="false" customHeight="true" outlineLevel="0" collapsed="false">
      <c r="A1" s="10" t="s">
        <v>459</v>
      </c>
      <c r="B1" s="10" t="s">
        <v>460</v>
      </c>
      <c r="C1" s="10" t="s">
        <v>461</v>
      </c>
      <c r="D1" s="10" t="s">
        <v>462</v>
      </c>
      <c r="E1" s="10" t="s">
        <v>463</v>
      </c>
      <c r="F1" s="10" t="s">
        <v>464</v>
      </c>
      <c r="G1" s="10" t="s">
        <v>465</v>
      </c>
      <c r="H1" s="10" t="s">
        <v>466</v>
      </c>
      <c r="I1" s="10" t="s">
        <v>37</v>
      </c>
      <c r="J1" s="10" t="s">
        <v>467</v>
      </c>
    </row>
    <row r="2" customFormat="false" ht="23.25" hidden="false" customHeight="true" outlineLevel="0" collapsed="false">
      <c r="A2" s="9" t="s">
        <v>468</v>
      </c>
      <c r="B2" s="9" t="s">
        <v>469</v>
      </c>
      <c r="C2" s="11" t="n">
        <v>1.164</v>
      </c>
      <c r="D2" s="12" t="n">
        <v>0.456</v>
      </c>
      <c r="E2" s="12" t="n">
        <v>1.871</v>
      </c>
      <c r="F2" s="11" t="n">
        <f aca="false">IF(OR(D2="",E2=""),"",E2-D2)</f>
        <v>1.415</v>
      </c>
      <c r="G2" s="13" t="s">
        <v>470</v>
      </c>
      <c r="H2" s="14" t="str">
        <f aca="false">IF(OR(D2="",E2=""),"—",IF(OR(AND(D2&gt;0,E2&gt;0),AND(D2&lt;0,E2&lt;0)),"Yes","No"))</f>
        <v>Yes</v>
      </c>
      <c r="I2" s="9" t="s">
        <v>471</v>
      </c>
      <c r="J2" s="9" t="s">
        <v>472</v>
      </c>
    </row>
    <row r="3" customFormat="false" ht="15" hidden="false" customHeight="true" outlineLevel="0" collapsed="false">
      <c r="A3" s="9" t="s">
        <v>473</v>
      </c>
      <c r="B3" s="9" t="s">
        <v>474</v>
      </c>
      <c r="C3" s="11" t="n">
        <v>0.98</v>
      </c>
      <c r="D3" s="11"/>
      <c r="E3" s="11"/>
      <c r="F3" s="11" t="str">
        <f aca="false">IF(OR(D3="",E3=""),"",E3-D3)</f>
        <v/>
      </c>
      <c r="G3" s="15" t="s">
        <v>475</v>
      </c>
      <c r="H3" s="14" t="str">
        <f aca="false">IF(OR(D3="",E3=""),"—",IF(OR(AND(D3&gt;0,E3&gt;0),AND(D3&lt;0,E3&lt;0)),"Yes","No"))</f>
        <v>—</v>
      </c>
      <c r="I3" s="9" t="s">
        <v>390</v>
      </c>
      <c r="J3" s="9" t="s">
        <v>476</v>
      </c>
    </row>
    <row r="4" customFormat="false" ht="15" hidden="false" customHeight="true" outlineLevel="0" collapsed="false">
      <c r="A4" s="9" t="s">
        <v>477</v>
      </c>
      <c r="B4" s="9" t="s">
        <v>478</v>
      </c>
      <c r="C4" s="11" t="n">
        <v>0.67</v>
      </c>
      <c r="D4" s="12" t="n">
        <v>0.54</v>
      </c>
      <c r="E4" s="12" t="n">
        <v>0.8</v>
      </c>
      <c r="F4" s="11" t="n">
        <f aca="false">IF(OR(D4="",E4=""),"",E4-D4)</f>
        <v>0.26</v>
      </c>
      <c r="G4" s="15" t="s">
        <v>475</v>
      </c>
      <c r="H4" s="14" t="str">
        <f aca="false">IF(OR(D4="",E4=""),"—",IF(OR(AND(D4&gt;0,E4&gt;0),AND(D4&lt;0,E4&lt;0)),"Yes","No"))</f>
        <v>Yes</v>
      </c>
      <c r="I4" s="9" t="s">
        <v>479</v>
      </c>
      <c r="J4" s="9" t="s">
        <v>480</v>
      </c>
    </row>
    <row r="5" customFormat="false" ht="15" hidden="false" customHeight="true" outlineLevel="0" collapsed="false">
      <c r="A5" s="9" t="s">
        <v>481</v>
      </c>
      <c r="B5" s="9" t="s">
        <v>478</v>
      </c>
      <c r="C5" s="11" t="n">
        <v>0.66</v>
      </c>
      <c r="D5" s="12" t="n">
        <v>0.48</v>
      </c>
      <c r="E5" s="12" t="n">
        <v>0.83</v>
      </c>
      <c r="F5" s="11" t="n">
        <f aca="false">IF(OR(D5="",E5=""),"",E5-D5)</f>
        <v>0.35</v>
      </c>
      <c r="G5" s="15" t="s">
        <v>475</v>
      </c>
      <c r="H5" s="14" t="str">
        <f aca="false">IF(OR(D5="",E5=""),"—",IF(OR(AND(D5&gt;0,E5&gt;0),AND(D5&lt;0,E5&lt;0)),"Yes","No"))</f>
        <v>Yes</v>
      </c>
      <c r="I5" s="9" t="s">
        <v>482</v>
      </c>
      <c r="J5" s="9" t="s">
        <v>483</v>
      </c>
    </row>
    <row r="6" customFormat="false" ht="15" hidden="false" customHeight="true" outlineLevel="0" collapsed="false">
      <c r="A6" s="9" t="s">
        <v>484</v>
      </c>
      <c r="B6" s="9" t="s">
        <v>478</v>
      </c>
      <c r="C6" s="11" t="n">
        <v>0.62</v>
      </c>
      <c r="D6" s="12" t="n">
        <v>0.45</v>
      </c>
      <c r="E6" s="12" t="n">
        <v>0.8</v>
      </c>
      <c r="F6" s="11" t="n">
        <f aca="false">IF(OR(D6="",E6=""),"",E6-D6)</f>
        <v>0.35</v>
      </c>
      <c r="G6" s="15" t="s">
        <v>475</v>
      </c>
      <c r="H6" s="14" t="str">
        <f aca="false">IF(OR(D6="",E6=""),"—",IF(OR(AND(D6&gt;0,E6&gt;0),AND(D6&lt;0,E6&lt;0)),"Yes","No"))</f>
        <v>Yes</v>
      </c>
      <c r="I6" s="9" t="s">
        <v>485</v>
      </c>
      <c r="J6" s="9" t="s">
        <v>486</v>
      </c>
    </row>
    <row r="7" customFormat="false" ht="15" hidden="false" customHeight="true" outlineLevel="0" collapsed="false">
      <c r="A7" s="9" t="s">
        <v>487</v>
      </c>
      <c r="B7" s="9" t="s">
        <v>478</v>
      </c>
      <c r="C7" s="11" t="n">
        <v>0.55</v>
      </c>
      <c r="D7" s="12" t="n">
        <v>0.36</v>
      </c>
      <c r="E7" s="12" t="n">
        <v>0.75</v>
      </c>
      <c r="F7" s="11" t="n">
        <f aca="false">IF(OR(D7="",E7=""),"",E7-D7)</f>
        <v>0.39</v>
      </c>
      <c r="G7" s="15" t="s">
        <v>475</v>
      </c>
      <c r="H7" s="14" t="str">
        <f aca="false">IF(OR(D7="",E7=""),"—",IF(OR(AND(D7&gt;0,E7&gt;0),AND(D7&lt;0,E7&lt;0)),"Yes","No"))</f>
        <v>Yes</v>
      </c>
      <c r="I7" s="9" t="s">
        <v>488</v>
      </c>
      <c r="J7" s="9"/>
    </row>
    <row r="8" customFormat="false" ht="15" hidden="false" customHeight="true" outlineLevel="0" collapsed="false">
      <c r="A8" s="9" t="s">
        <v>489</v>
      </c>
      <c r="B8" s="9" t="s">
        <v>478</v>
      </c>
      <c r="C8" s="11" t="n">
        <v>0.49</v>
      </c>
      <c r="D8" s="12" t="n">
        <v>0.31</v>
      </c>
      <c r="E8" s="12" t="n">
        <v>0.68</v>
      </c>
      <c r="F8" s="11" t="n">
        <f aca="false">IF(OR(D8="",E8=""),"",E8-D8)</f>
        <v>0.37</v>
      </c>
      <c r="G8" s="15" t="s">
        <v>475</v>
      </c>
      <c r="H8" s="14" t="str">
        <f aca="false">IF(OR(D8="",E8=""),"—",IF(OR(AND(D8&gt;0,E8&gt;0),AND(D8&lt;0,E8&lt;0)),"Yes","No"))</f>
        <v>Yes</v>
      </c>
      <c r="I8" s="9" t="s">
        <v>488</v>
      </c>
      <c r="J8" s="9"/>
    </row>
    <row r="9" customFormat="false" ht="15" hidden="false" customHeight="true" outlineLevel="0" collapsed="false">
      <c r="A9" s="9" t="s">
        <v>473</v>
      </c>
      <c r="B9" s="9" t="s">
        <v>490</v>
      </c>
      <c r="C9" s="11" t="n">
        <v>0.71</v>
      </c>
      <c r="D9" s="11"/>
      <c r="E9" s="11"/>
      <c r="F9" s="11" t="str">
        <f aca="false">IF(OR(D9="",E9=""),"",E9-D9)</f>
        <v/>
      </c>
      <c r="G9" s="15" t="s">
        <v>475</v>
      </c>
      <c r="H9" s="14" t="str">
        <f aca="false">IF(OR(D9="",E9=""),"—",IF(OR(AND(D9&gt;0,E9&gt;0),AND(D9&lt;0,E9&lt;0)),"Yes","No"))</f>
        <v>—</v>
      </c>
      <c r="I9" s="9" t="s">
        <v>491</v>
      </c>
      <c r="J9" s="9"/>
    </row>
    <row r="10" customFormat="false" ht="15" hidden="false" customHeight="true" outlineLevel="0" collapsed="false">
      <c r="A10" s="9" t="s">
        <v>473</v>
      </c>
      <c r="B10" s="9" t="s">
        <v>492</v>
      </c>
      <c r="C10" s="11" t="n">
        <v>0.16</v>
      </c>
      <c r="D10" s="11"/>
      <c r="E10" s="11"/>
      <c r="F10" s="11" t="str">
        <f aca="false">IF(OR(D10="",E10=""),"",E10-D10)</f>
        <v/>
      </c>
      <c r="G10" s="15" t="s">
        <v>475</v>
      </c>
      <c r="H10" s="14" t="str">
        <f aca="false">IF(OR(D10="",E10=""),"—",IF(OR(AND(D10&gt;0,E10&gt;0),AND(D10&lt;0,E10&lt;0)),"Yes","No"))</f>
        <v>—</v>
      </c>
      <c r="I10" s="9" t="s">
        <v>491</v>
      </c>
      <c r="J10" s="9" t="s">
        <v>493</v>
      </c>
    </row>
    <row r="11" customFormat="false" ht="23.25" hidden="false" customHeight="true" outlineLevel="0" collapsed="false">
      <c r="A11" s="9" t="s">
        <v>494</v>
      </c>
      <c r="B11" s="9" t="s">
        <v>495</v>
      </c>
      <c r="C11" s="11" t="n">
        <v>0.45</v>
      </c>
      <c r="D11" s="12" t="n">
        <v>0.28</v>
      </c>
      <c r="E11" s="12" t="n">
        <v>0.62</v>
      </c>
      <c r="F11" s="11" t="n">
        <f aca="false">IF(OR(D11="",E11=""),"",E11-D11)</f>
        <v>0.34</v>
      </c>
      <c r="G11" s="16" t="s">
        <v>496</v>
      </c>
      <c r="H11" s="14" t="str">
        <f aca="false">IF(OR(D11="",E11=""),"—",IF(OR(AND(D11&gt;0,E11&gt;0),AND(D11&lt;0,E11&lt;0)),"Yes","No"))</f>
        <v>Yes</v>
      </c>
      <c r="I11" s="9" t="s">
        <v>497</v>
      </c>
      <c r="J11" s="9" t="s">
        <v>498</v>
      </c>
    </row>
    <row r="12" customFormat="false" ht="15" hidden="false" customHeight="true" outlineLevel="0" collapsed="false">
      <c r="A12" s="9" t="s">
        <v>499</v>
      </c>
      <c r="B12" s="9" t="s">
        <v>500</v>
      </c>
      <c r="C12" s="11" t="n">
        <v>0.38</v>
      </c>
      <c r="D12" s="12" t="n">
        <v>0.12</v>
      </c>
      <c r="E12" s="12" t="n">
        <v>0.64</v>
      </c>
      <c r="F12" s="11" t="n">
        <f aca="false">IF(OR(D12="",E12=""),"",E12-D12)</f>
        <v>0.52</v>
      </c>
      <c r="G12" s="13" t="s">
        <v>470</v>
      </c>
      <c r="H12" s="14" t="str">
        <f aca="false">IF(OR(D12="",E12=""),"—",IF(OR(AND(D12&gt;0,E12&gt;0),AND(D12&lt;0,E12&lt;0)),"Yes","No"))</f>
        <v>Yes</v>
      </c>
      <c r="I12" s="9" t="s">
        <v>501</v>
      </c>
      <c r="J12" s="9" t="s">
        <v>502</v>
      </c>
    </row>
    <row r="13" customFormat="false" ht="15" hidden="false" customHeight="true" outlineLevel="0" collapsed="false">
      <c r="A13" s="9" t="s">
        <v>503</v>
      </c>
      <c r="B13" s="9" t="s">
        <v>469</v>
      </c>
      <c r="C13" s="11" t="n">
        <v>0.38</v>
      </c>
      <c r="D13" s="12" t="n">
        <v>0.16</v>
      </c>
      <c r="E13" s="12" t="n">
        <v>0.59</v>
      </c>
      <c r="F13" s="11" t="n">
        <f aca="false">IF(OR(D13="",E13=""),"",E13-D13)</f>
        <v>0.43</v>
      </c>
      <c r="G13" s="13" t="s">
        <v>470</v>
      </c>
      <c r="H13" s="14" t="str">
        <f aca="false">IF(OR(D13="",E13=""),"—",IF(OR(AND(D13&gt;0,E13&gt;0),AND(D13&lt;0,E13&lt;0)),"Yes","No"))</f>
        <v>Yes</v>
      </c>
      <c r="I13" s="9" t="s">
        <v>504</v>
      </c>
      <c r="J13" s="9" t="s">
        <v>505</v>
      </c>
    </row>
    <row r="14" customFormat="false" ht="15" hidden="false" customHeight="true" outlineLevel="0" collapsed="false">
      <c r="A14" s="9" t="s">
        <v>506</v>
      </c>
      <c r="B14" s="9" t="s">
        <v>469</v>
      </c>
      <c r="C14" s="11" t="n">
        <v>0.47</v>
      </c>
      <c r="D14" s="12" t="n">
        <v>0.24</v>
      </c>
      <c r="E14" s="12" t="n">
        <v>0.7</v>
      </c>
      <c r="F14" s="11" t="n">
        <f aca="false">IF(OR(D14="",E14=""),"",E14-D14)</f>
        <v>0.46</v>
      </c>
      <c r="G14" s="13" t="s">
        <v>470</v>
      </c>
      <c r="H14" s="14" t="str">
        <f aca="false">IF(OR(D14="",E14=""),"—",IF(OR(AND(D14&gt;0,E14&gt;0),AND(D14&lt;0,E14&lt;0)),"Yes","No"))</f>
        <v>Yes</v>
      </c>
      <c r="I14" s="9" t="s">
        <v>504</v>
      </c>
      <c r="J14" s="9"/>
    </row>
    <row r="15" customFormat="false" ht="15" hidden="false" customHeight="true" outlineLevel="0" collapsed="false">
      <c r="A15" s="9" t="s">
        <v>507</v>
      </c>
      <c r="B15" s="9" t="s">
        <v>508</v>
      </c>
      <c r="C15" s="11" t="n">
        <v>0.36</v>
      </c>
      <c r="D15" s="12" t="n">
        <v>0.16</v>
      </c>
      <c r="E15" s="12" t="n">
        <v>0.55</v>
      </c>
      <c r="F15" s="11" t="n">
        <f aca="false">IF(OR(D15="",E15=""),"",E15-D15)</f>
        <v>0.39</v>
      </c>
      <c r="G15" s="16" t="s">
        <v>496</v>
      </c>
      <c r="H15" s="14" t="str">
        <f aca="false">IF(OR(D15="",E15=""),"—",IF(OR(AND(D15&gt;0,E15&gt;0),AND(D15&lt;0,E15&lt;0)),"Yes","No"))</f>
        <v>Yes</v>
      </c>
      <c r="I15" s="9" t="s">
        <v>509</v>
      </c>
      <c r="J15" s="9" t="s">
        <v>510</v>
      </c>
    </row>
    <row r="16" customFormat="false" ht="15" hidden="false" customHeight="true" outlineLevel="0" collapsed="false">
      <c r="A16" s="9" t="s">
        <v>511</v>
      </c>
      <c r="B16" s="9" t="s">
        <v>512</v>
      </c>
      <c r="C16" s="11" t="n">
        <v>0.35</v>
      </c>
      <c r="D16" s="12" t="n">
        <v>0.14</v>
      </c>
      <c r="E16" s="12" t="n">
        <v>0.55</v>
      </c>
      <c r="F16" s="11" t="n">
        <f aca="false">IF(OR(D16="",E16=""),"",E16-D16)</f>
        <v>0.41</v>
      </c>
      <c r="G16" s="16" t="s">
        <v>496</v>
      </c>
      <c r="H16" s="14" t="str">
        <f aca="false">IF(OR(D16="",E16=""),"—",IF(OR(AND(D16&gt;0,E16&gt;0),AND(D16&lt;0,E16&lt;0)),"Yes","No"))</f>
        <v>Yes</v>
      </c>
      <c r="I16" s="9" t="s">
        <v>513</v>
      </c>
      <c r="J16" s="9" t="s">
        <v>514</v>
      </c>
    </row>
    <row r="17" customFormat="false" ht="15" hidden="false" customHeight="true" outlineLevel="0" collapsed="false">
      <c r="A17" s="9" t="s">
        <v>499</v>
      </c>
      <c r="B17" s="9" t="s">
        <v>478</v>
      </c>
      <c r="C17" s="11" t="n">
        <v>0.3</v>
      </c>
      <c r="D17" s="12" t="n">
        <v>0</v>
      </c>
      <c r="E17" s="12" t="n">
        <v>0.59</v>
      </c>
      <c r="F17" s="11" t="n">
        <f aca="false">IF(OR(D17="",E17=""),"",E17-D17)</f>
        <v>0.59</v>
      </c>
      <c r="G17" s="13" t="s">
        <v>470</v>
      </c>
      <c r="H17" s="14" t="str">
        <f aca="false">IF(OR(D17="",E17=""),"—",IF(OR(AND(D17&gt;0,E17&gt;0),AND(D17&lt;0,E17&lt;0)),"Yes","No"))</f>
        <v>No</v>
      </c>
      <c r="I17" s="9" t="s">
        <v>515</v>
      </c>
      <c r="J17" s="9" t="s">
        <v>516</v>
      </c>
    </row>
    <row r="18" customFormat="false" ht="23.25" hidden="false" customHeight="true" outlineLevel="0" collapsed="false">
      <c r="A18" s="9" t="s">
        <v>517</v>
      </c>
      <c r="B18" s="9" t="s">
        <v>518</v>
      </c>
      <c r="C18" s="11" t="n">
        <v>0.3</v>
      </c>
      <c r="D18" s="12" t="n">
        <v>0.19</v>
      </c>
      <c r="E18" s="12" t="n">
        <v>0.42</v>
      </c>
      <c r="F18" s="11" t="n">
        <f aca="false">IF(OR(D18="",E18=""),"",E18-D18)</f>
        <v>0.23</v>
      </c>
      <c r="G18" s="16" t="s">
        <v>496</v>
      </c>
      <c r="H18" s="14" t="str">
        <f aca="false">IF(OR(D18="",E18=""),"—",IF(OR(AND(D18&gt;0,E18&gt;0),AND(D18&lt;0,E18&lt;0)),"Yes","No"))</f>
        <v>Yes</v>
      </c>
      <c r="I18" s="9" t="s">
        <v>519</v>
      </c>
      <c r="J18" s="9" t="s">
        <v>520</v>
      </c>
    </row>
    <row r="19" customFormat="false" ht="15" hidden="false" customHeight="true" outlineLevel="0" collapsed="false">
      <c r="A19" s="9" t="s">
        <v>521</v>
      </c>
      <c r="B19" s="9" t="s">
        <v>495</v>
      </c>
      <c r="C19" s="11" t="n">
        <v>0.29</v>
      </c>
      <c r="D19" s="12" t="n">
        <v>0.16</v>
      </c>
      <c r="E19" s="12" t="n">
        <v>0.42</v>
      </c>
      <c r="F19" s="11" t="n">
        <f aca="false">IF(OR(D19="",E19=""),"",E19-D19)</f>
        <v>0.26</v>
      </c>
      <c r="G19" s="16" t="s">
        <v>496</v>
      </c>
      <c r="H19" s="14" t="str">
        <f aca="false">IF(OR(D19="",E19=""),"—",IF(OR(AND(D19&gt;0,E19&gt;0),AND(D19&lt;0,E19&lt;0)),"Yes","No"))</f>
        <v>Yes</v>
      </c>
      <c r="I19" s="9" t="s">
        <v>522</v>
      </c>
      <c r="J19" s="9" t="s">
        <v>523</v>
      </c>
    </row>
    <row r="20" customFormat="false" ht="15" hidden="false" customHeight="true" outlineLevel="0" collapsed="false">
      <c r="A20" s="9" t="s">
        <v>517</v>
      </c>
      <c r="B20" s="9" t="s">
        <v>495</v>
      </c>
      <c r="C20" s="11" t="n">
        <v>0.37</v>
      </c>
      <c r="D20" s="12" t="n">
        <v>0.13</v>
      </c>
      <c r="E20" s="12" t="n">
        <v>0.62</v>
      </c>
      <c r="F20" s="11" t="n">
        <f aca="false">IF(OR(D20="",E20=""),"",E20-D20)</f>
        <v>0.49</v>
      </c>
      <c r="G20" s="16" t="s">
        <v>496</v>
      </c>
      <c r="H20" s="14" t="str">
        <f aca="false">IF(OR(D20="",E20=""),"—",IF(OR(AND(D20&gt;0,E20&gt;0),AND(D20&lt;0,E20&lt;0)),"Yes","No"))</f>
        <v>Yes</v>
      </c>
      <c r="I20" s="9" t="s">
        <v>524</v>
      </c>
      <c r="J20" s="9" t="s">
        <v>525</v>
      </c>
    </row>
    <row r="21" customFormat="false" ht="15" hidden="false" customHeight="true" outlineLevel="0" collapsed="false">
      <c r="A21" s="9" t="s">
        <v>526</v>
      </c>
      <c r="B21" s="9" t="s">
        <v>527</v>
      </c>
      <c r="C21" s="11" t="n">
        <v>0.198</v>
      </c>
      <c r="D21" s="12" t="n">
        <v>0.08</v>
      </c>
      <c r="E21" s="12" t="n">
        <v>0.32</v>
      </c>
      <c r="F21" s="11" t="n">
        <f aca="false">IF(OR(D21="",E21=""),"",E21-D21)</f>
        <v>0.24</v>
      </c>
      <c r="G21" s="16" t="s">
        <v>496</v>
      </c>
      <c r="H21" s="14" t="str">
        <f aca="false">IF(OR(D21="",E21=""),"—",IF(OR(AND(D21&gt;0,E21&gt;0),AND(D21&lt;0,E21&lt;0)),"Yes","No"))</f>
        <v>Yes</v>
      </c>
      <c r="I21" s="9" t="s">
        <v>528</v>
      </c>
      <c r="J21" s="9" t="s">
        <v>529</v>
      </c>
    </row>
    <row r="22" customFormat="false" ht="23.25" hidden="false" customHeight="true" outlineLevel="0" collapsed="false">
      <c r="A22" s="9" t="s">
        <v>507</v>
      </c>
      <c r="B22" s="9" t="s">
        <v>530</v>
      </c>
      <c r="C22" s="11" t="n">
        <v>0.16</v>
      </c>
      <c r="D22" s="12" t="n">
        <v>-0.04</v>
      </c>
      <c r="E22" s="12" t="n">
        <v>0.37</v>
      </c>
      <c r="F22" s="11" t="n">
        <f aca="false">IF(OR(D22="",E22=""),"",E22-D22)</f>
        <v>0.41</v>
      </c>
      <c r="G22" s="17" t="s">
        <v>531</v>
      </c>
      <c r="H22" s="14" t="str">
        <f aca="false">IF(OR(D22="",E22=""),"—",IF(OR(AND(D22&gt;0,E22&gt;0),AND(D22&lt;0,E22&lt;0)),"Yes","No"))</f>
        <v>No</v>
      </c>
      <c r="I22" s="9" t="s">
        <v>532</v>
      </c>
      <c r="J22" s="9" t="s">
        <v>533</v>
      </c>
    </row>
    <row r="23" customFormat="false" ht="15" hidden="false" customHeight="true" outlineLevel="0" collapsed="false">
      <c r="A23" s="9" t="s">
        <v>534</v>
      </c>
      <c r="B23" s="9" t="s">
        <v>512</v>
      </c>
      <c r="C23" s="11" t="n">
        <v>0.09</v>
      </c>
      <c r="D23" s="12" t="n">
        <v>-0.05</v>
      </c>
      <c r="E23" s="12" t="n">
        <v>0.24</v>
      </c>
      <c r="F23" s="11" t="n">
        <f aca="false">IF(OR(D23="",E23=""),"",E23-D23)</f>
        <v>0.29</v>
      </c>
      <c r="G23" s="17" t="s">
        <v>531</v>
      </c>
      <c r="H23" s="14" t="str">
        <f aca="false">IF(OR(D23="",E23=""),"—",IF(OR(AND(D23&gt;0,E23&gt;0),AND(D23&lt;0,E23&lt;0)),"Yes","No"))</f>
        <v>No</v>
      </c>
      <c r="I23" s="9" t="s">
        <v>535</v>
      </c>
      <c r="J23" s="9" t="s">
        <v>536</v>
      </c>
    </row>
    <row r="24" customFormat="false" ht="15" hidden="false" customHeight="true" outlineLevel="0" collapsed="false">
      <c r="A24" s="9" t="s">
        <v>537</v>
      </c>
      <c r="B24" s="9" t="s">
        <v>538</v>
      </c>
      <c r="C24" s="11" t="n">
        <v>0.06</v>
      </c>
      <c r="D24" s="12" t="n">
        <v>-0.02</v>
      </c>
      <c r="E24" s="12" t="n">
        <v>0.14</v>
      </c>
      <c r="F24" s="11" t="n">
        <f aca="false">IF(OR(D24="",E24=""),"",E24-D24)</f>
        <v>0.16</v>
      </c>
      <c r="G24" s="17" t="s">
        <v>531</v>
      </c>
      <c r="H24" s="14" t="str">
        <f aca="false">IF(OR(D24="",E24=""),"—",IF(OR(AND(D24&gt;0,E24&gt;0),AND(D24&lt;0,E24&lt;0)),"Yes","No"))</f>
        <v>No</v>
      </c>
      <c r="I24" s="9" t="s">
        <v>197</v>
      </c>
      <c r="J24" s="9" t="s">
        <v>539</v>
      </c>
    </row>
    <row r="25" customFormat="false" ht="15" hidden="false" customHeight="true" outlineLevel="0" collapsed="false">
      <c r="A25" s="9" t="s">
        <v>540</v>
      </c>
      <c r="B25" s="9" t="s">
        <v>538</v>
      </c>
      <c r="C25" s="11" t="n">
        <v>0.04</v>
      </c>
      <c r="D25" s="12" t="n">
        <v>-0.07</v>
      </c>
      <c r="E25" s="12" t="n">
        <v>0.15</v>
      </c>
      <c r="F25" s="11" t="n">
        <f aca="false">IF(OR(D25="",E25=""),"",E25-D25)</f>
        <v>0.22</v>
      </c>
      <c r="G25" s="17" t="s">
        <v>531</v>
      </c>
      <c r="H25" s="14" t="str">
        <f aca="false">IF(OR(D25="",E25=""),"—",IF(OR(AND(D25&gt;0,E25&gt;0),AND(D25&lt;0,E25&lt;0)),"Yes","No"))</f>
        <v>No</v>
      </c>
      <c r="I25" s="9" t="s">
        <v>194</v>
      </c>
      <c r="J25" s="9" t="s">
        <v>541</v>
      </c>
    </row>
    <row r="26" customFormat="false" ht="15" hidden="false" customHeight="true" outlineLevel="0" collapsed="false">
      <c r="A26" s="9" t="s">
        <v>542</v>
      </c>
      <c r="B26" s="9" t="s">
        <v>543</v>
      </c>
      <c r="C26" s="11" t="n">
        <v>-0.004</v>
      </c>
      <c r="D26" s="12" t="n">
        <v>-0.15</v>
      </c>
      <c r="E26" s="12" t="n">
        <v>0.14</v>
      </c>
      <c r="F26" s="11" t="n">
        <f aca="false">IF(OR(D26="",E26=""),"",E26-D26)</f>
        <v>0.29</v>
      </c>
      <c r="G26" s="17" t="s">
        <v>531</v>
      </c>
      <c r="H26" s="14" t="str">
        <f aca="false">IF(OR(D26="",E26=""),"—",IF(OR(AND(D26&gt;0,E26&gt;0),AND(D26&lt;0,E26&lt;0)),"Yes","No"))</f>
        <v>No</v>
      </c>
      <c r="I26" s="9" t="s">
        <v>544</v>
      </c>
      <c r="J26" s="9" t="s">
        <v>545</v>
      </c>
    </row>
    <row r="27" customFormat="false" ht="15" hidden="false" customHeight="true" outlineLevel="0" collapsed="false">
      <c r="A27" s="9" t="s">
        <v>546</v>
      </c>
      <c r="B27" s="9" t="s">
        <v>547</v>
      </c>
      <c r="C27" s="11" t="n">
        <v>0</v>
      </c>
      <c r="D27" s="11"/>
      <c r="E27" s="11"/>
      <c r="F27" s="11" t="str">
        <f aca="false">IF(OR(D27="",E27=""),"",E27-D27)</f>
        <v/>
      </c>
      <c r="G27" s="17" t="s">
        <v>531</v>
      </c>
      <c r="H27" s="14" t="str">
        <f aca="false">IF(OR(D27="",E27=""),"—",IF(OR(AND(D27&gt;0,E27&gt;0),AND(D27&lt;0,E27&lt;0)),"Yes","No"))</f>
        <v>—</v>
      </c>
      <c r="I27" s="9" t="s">
        <v>397</v>
      </c>
      <c r="J27" s="9" t="s">
        <v>548</v>
      </c>
    </row>
    <row r="29" customFormat="false" ht="15" hidden="false" customHeight="true" outlineLevel="0" collapsed="false">
      <c r="A29" s="6" t="s">
        <v>549</v>
      </c>
    </row>
  </sheetData>
  <autoFilter ref="A1:J2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7"/>
    <col collapsed="false" customWidth="true" hidden="false" outlineLevel="0" max="2" min="2" style="1" width="32"/>
    <col collapsed="false" customWidth="true" hidden="false" outlineLevel="0" max="3" min="3" style="1" width="11"/>
    <col collapsed="false" customWidth="true" hidden="false" outlineLevel="0" max="5" min="4" style="1" width="10"/>
    <col collapsed="false" customWidth="true" hidden="false" outlineLevel="0" max="6" min="6" style="1" width="12"/>
    <col collapsed="false" customWidth="true" hidden="false" outlineLevel="0" max="7" min="7" style="1" width="19"/>
    <col collapsed="false" customWidth="true" hidden="false" outlineLevel="0" max="8" min="8" style="1" width="40"/>
    <col collapsed="false" customWidth="true" hidden="false" outlineLevel="0" max="9" min="9" style="1" width="54"/>
  </cols>
  <sheetData>
    <row r="1" customFormat="false" ht="30" hidden="false" customHeight="true" outlineLevel="0" collapsed="false">
      <c r="A1" s="10" t="s">
        <v>550</v>
      </c>
      <c r="B1" s="10" t="s">
        <v>34</v>
      </c>
      <c r="C1" s="10" t="s">
        <v>551</v>
      </c>
      <c r="D1" s="10" t="s">
        <v>462</v>
      </c>
      <c r="E1" s="10" t="s">
        <v>463</v>
      </c>
      <c r="F1" s="10" t="s">
        <v>466</v>
      </c>
      <c r="G1" s="10" t="s">
        <v>552</v>
      </c>
      <c r="H1" s="10" t="s">
        <v>37</v>
      </c>
      <c r="I1" s="10" t="s">
        <v>467</v>
      </c>
    </row>
    <row r="2" customFormat="false" ht="15" hidden="false" customHeight="true" outlineLevel="0" collapsed="false">
      <c r="A2" s="9" t="s">
        <v>553</v>
      </c>
      <c r="B2" s="9" t="s">
        <v>554</v>
      </c>
      <c r="C2" s="11" t="n">
        <v>-0.53</v>
      </c>
      <c r="D2" s="12" t="n">
        <v>-1.04</v>
      </c>
      <c r="E2" s="12" t="n">
        <v>-0.03</v>
      </c>
      <c r="F2" s="14" t="str">
        <f aca="false">IF(OR(D2="",E2=""),"—",IF(OR(AND(D2&gt;0,E2&gt;0),AND(D2&lt;0,E2&lt;0)),"Yes","No"))</f>
        <v>Yes</v>
      </c>
      <c r="G2" s="18" t="str">
        <f aca="false">IF(F2&lt;&gt;"Yes","No reliable effect",IF(C2&lt;0,"Impairment","Enhancement"))</f>
        <v>Impairment</v>
      </c>
      <c r="H2" s="9" t="s">
        <v>183</v>
      </c>
      <c r="I2" s="9" t="s">
        <v>555</v>
      </c>
    </row>
    <row r="3" customFormat="false" ht="15" hidden="false" customHeight="true" outlineLevel="0" collapsed="false">
      <c r="A3" s="9" t="s">
        <v>553</v>
      </c>
      <c r="B3" s="9" t="s">
        <v>556</v>
      </c>
      <c r="C3" s="11" t="n">
        <v>-0.43</v>
      </c>
      <c r="D3" s="12" t="n">
        <v>-0.57</v>
      </c>
      <c r="E3" s="12" t="n">
        <v>-0.29</v>
      </c>
      <c r="F3" s="14" t="str">
        <f aca="false">IF(OR(D3="",E3=""),"—",IF(OR(AND(D3&gt;0,E3&gt;0),AND(D3&lt;0,E3&lt;0)),"Yes","No"))</f>
        <v>Yes</v>
      </c>
      <c r="G3" s="18" t="str">
        <f aca="false">IF(F3&lt;&gt;"Yes","No reliable effect",IF(C3&lt;0,"Impairment","Enhancement"))</f>
        <v>Impairment</v>
      </c>
      <c r="H3" s="9" t="s">
        <v>187</v>
      </c>
      <c r="I3" s="9" t="s">
        <v>188</v>
      </c>
    </row>
    <row r="4" customFormat="false" ht="15" hidden="false" customHeight="true" outlineLevel="0" collapsed="false">
      <c r="A4" s="9" t="s">
        <v>553</v>
      </c>
      <c r="B4" s="9" t="s">
        <v>557</v>
      </c>
      <c r="C4" s="11" t="n">
        <v>-0.39</v>
      </c>
      <c r="D4" s="12" t="n">
        <v>-0.55</v>
      </c>
      <c r="E4" s="12" t="n">
        <v>-0.23</v>
      </c>
      <c r="F4" s="14" t="str">
        <f aca="false">IF(OR(D4="",E4=""),"—",IF(OR(AND(D4&gt;0,E4&gt;0),AND(D4&lt;0,E4&lt;0)),"Yes","No"))</f>
        <v>Yes</v>
      </c>
      <c r="G4" s="18" t="str">
        <f aca="false">IF(F4&lt;&gt;"Yes","No reliable effect",IF(C4&lt;0,"Impairment","Enhancement"))</f>
        <v>Impairment</v>
      </c>
      <c r="H4" s="9" t="s">
        <v>187</v>
      </c>
      <c r="I4" s="9"/>
    </row>
    <row r="5" customFormat="false" ht="15" hidden="false" customHeight="true" outlineLevel="0" collapsed="false">
      <c r="A5" s="9" t="s">
        <v>553</v>
      </c>
      <c r="B5" s="9" t="s">
        <v>558</v>
      </c>
      <c r="C5" s="11" t="n">
        <v>-0.36</v>
      </c>
      <c r="D5" s="12" t="n">
        <v>-0.57</v>
      </c>
      <c r="E5" s="12" t="n">
        <v>-0.15</v>
      </c>
      <c r="F5" s="14" t="str">
        <f aca="false">IF(OR(D5="",E5=""),"—",IF(OR(AND(D5&gt;0,E5&gt;0),AND(D5&lt;0,E5&lt;0)),"Yes","No"))</f>
        <v>Yes</v>
      </c>
      <c r="G5" s="18" t="str">
        <f aca="false">IF(F5&lt;&gt;"Yes","No reliable effect",IF(C5&lt;0,"Impairment","Enhancement"))</f>
        <v>Impairment</v>
      </c>
      <c r="H5" s="9" t="s">
        <v>187</v>
      </c>
      <c r="I5" s="9"/>
    </row>
    <row r="6" customFormat="false" ht="15" hidden="false" customHeight="true" outlineLevel="0" collapsed="false">
      <c r="A6" s="9" t="s">
        <v>553</v>
      </c>
      <c r="B6" s="9" t="s">
        <v>559</v>
      </c>
      <c r="C6" s="11" t="n">
        <v>-0.36</v>
      </c>
      <c r="D6" s="12" t="n">
        <v>-0.52</v>
      </c>
      <c r="E6" s="12" t="n">
        <v>-0.2</v>
      </c>
      <c r="F6" s="14" t="str">
        <f aca="false">IF(OR(D6="",E6=""),"—",IF(OR(AND(D6&gt;0,E6&gt;0),AND(D6&lt;0,E6&lt;0)),"Yes","No"))</f>
        <v>Yes</v>
      </c>
      <c r="G6" s="18" t="str">
        <f aca="false">IF(F6&lt;&gt;"Yes","No reliable effect",IF(C6&lt;0,"Impairment","Enhancement"))</f>
        <v>Impairment</v>
      </c>
      <c r="H6" s="9" t="s">
        <v>187</v>
      </c>
      <c r="I6" s="9"/>
    </row>
    <row r="7" customFormat="false" ht="15" hidden="false" customHeight="true" outlineLevel="0" collapsed="false">
      <c r="A7" s="9" t="s">
        <v>553</v>
      </c>
      <c r="B7" s="9" t="s">
        <v>560</v>
      </c>
      <c r="C7" s="11" t="n">
        <v>0</v>
      </c>
      <c r="D7" s="11"/>
      <c r="E7" s="11"/>
      <c r="F7" s="14" t="str">
        <f aca="false">IF(OR(D7="",E7=""),"—",IF(OR(AND(D7&gt;0,E7&gt;0),AND(D7&lt;0,E7&lt;0)),"Yes","No"))</f>
        <v>—</v>
      </c>
      <c r="G7" s="18" t="str">
        <f aca="false">IF(F7&lt;&gt;"Yes","No reliable effect",IF(C7&lt;0,"Impairment","Enhancement"))</f>
        <v>No reliable effect</v>
      </c>
      <c r="H7" s="9" t="s">
        <v>187</v>
      </c>
      <c r="I7" s="9" t="s">
        <v>561</v>
      </c>
    </row>
    <row r="8" customFormat="false" ht="15" hidden="false" customHeight="true" outlineLevel="0" collapsed="false">
      <c r="A8" s="9" t="s">
        <v>553</v>
      </c>
      <c r="B8" s="9" t="s">
        <v>562</v>
      </c>
      <c r="C8" s="11" t="n">
        <v>0</v>
      </c>
      <c r="D8" s="11"/>
      <c r="E8" s="11"/>
      <c r="F8" s="14" t="str">
        <f aca="false">IF(OR(D8="",E8=""),"—",IF(OR(AND(D8&gt;0,E8&gt;0),AND(D8&lt;0,E8&lt;0)),"Yes","No"))</f>
        <v>—</v>
      </c>
      <c r="G8" s="18" t="str">
        <f aca="false">IF(F8&lt;&gt;"Yes","No reliable effect",IF(C8&lt;0,"Impairment","Enhancement"))</f>
        <v>No reliable effect</v>
      </c>
      <c r="H8" s="9" t="s">
        <v>187</v>
      </c>
      <c r="I8" s="9" t="s">
        <v>563</v>
      </c>
    </row>
    <row r="9" customFormat="false" ht="15" hidden="false" customHeight="true" outlineLevel="0" collapsed="false">
      <c r="A9" s="9" t="s">
        <v>564</v>
      </c>
      <c r="B9" s="9" t="s">
        <v>565</v>
      </c>
      <c r="C9" s="11" t="n">
        <v>-0.3</v>
      </c>
      <c r="D9" s="12" t="n">
        <v>-0.577</v>
      </c>
      <c r="E9" s="12" t="n">
        <v>-0.023</v>
      </c>
      <c r="F9" s="14" t="str">
        <f aca="false">IF(OR(D9="",E9=""),"—",IF(OR(AND(D9&gt;0,E9&gt;0),AND(D9&lt;0,E9&lt;0)),"Yes","No"))</f>
        <v>Yes</v>
      </c>
      <c r="G9" s="18" t="str">
        <f aca="false">IF(F9&lt;&gt;"Yes","No reliable effect",IF(C9&lt;0,"Impairment","Enhancement"))</f>
        <v>Impairment</v>
      </c>
      <c r="H9" s="9" t="s">
        <v>158</v>
      </c>
      <c r="I9" s="9" t="s">
        <v>566</v>
      </c>
    </row>
    <row r="10" customFormat="false" ht="15" hidden="false" customHeight="true" outlineLevel="0" collapsed="false">
      <c r="A10" s="9" t="s">
        <v>564</v>
      </c>
      <c r="B10" s="9" t="s">
        <v>567</v>
      </c>
      <c r="C10" s="11" t="n">
        <v>-0.215</v>
      </c>
      <c r="D10" s="12" t="n">
        <v>-0.346</v>
      </c>
      <c r="E10" s="12" t="n">
        <v>-0.085</v>
      </c>
      <c r="F10" s="14" t="str">
        <f aca="false">IF(OR(D10="",E10=""),"—",IF(OR(AND(D10&gt;0,E10&gt;0),AND(D10&lt;0,E10&lt;0)),"Yes","No"))</f>
        <v>Yes</v>
      </c>
      <c r="G10" s="18" t="str">
        <f aca="false">IF(F10&lt;&gt;"Yes","No reliable effect",IF(C10&lt;0,"Impairment","Enhancement"))</f>
        <v>Impairment</v>
      </c>
      <c r="H10" s="9" t="s">
        <v>175</v>
      </c>
      <c r="I10" s="9" t="s">
        <v>568</v>
      </c>
    </row>
    <row r="11" customFormat="false" ht="15" hidden="false" customHeight="true" outlineLevel="0" collapsed="false">
      <c r="A11" s="9" t="s">
        <v>564</v>
      </c>
      <c r="B11" s="9" t="s">
        <v>569</v>
      </c>
      <c r="C11" s="11" t="n">
        <v>-0.197</v>
      </c>
      <c r="D11" s="12" t="n">
        <v>-0.33</v>
      </c>
      <c r="E11" s="12" t="n">
        <v>-0.064</v>
      </c>
      <c r="F11" s="14" t="str">
        <f aca="false">IF(OR(D11="",E11=""),"—",IF(OR(AND(D11&gt;0,E11&gt;0),AND(D11&lt;0,E11&lt;0)),"Yes","No"))</f>
        <v>Yes</v>
      </c>
      <c r="G11" s="18" t="str">
        <f aca="false">IF(F11&lt;&gt;"Yes","No reliable effect",IF(C11&lt;0,"Impairment","Enhancement"))</f>
        <v>Impairment</v>
      </c>
      <c r="H11" s="9" t="s">
        <v>162</v>
      </c>
      <c r="I11" s="9" t="s">
        <v>570</v>
      </c>
    </row>
    <row r="12" customFormat="false" ht="15" hidden="false" customHeight="true" outlineLevel="0" collapsed="false">
      <c r="A12" s="9" t="s">
        <v>564</v>
      </c>
      <c r="B12" s="9" t="s">
        <v>571</v>
      </c>
      <c r="C12" s="11" t="n">
        <v>-0.109</v>
      </c>
      <c r="D12" s="12" t="n">
        <v>-0.282</v>
      </c>
      <c r="E12" s="12" t="n">
        <v>0.065</v>
      </c>
      <c r="F12" s="14" t="str">
        <f aca="false">IF(OR(D12="",E12=""),"—",IF(OR(AND(D12&gt;0,E12&gt;0),AND(D12&lt;0,E12&lt;0)),"Yes","No"))</f>
        <v>No</v>
      </c>
      <c r="G12" s="18" t="str">
        <f aca="false">IF(F12&lt;&gt;"Yes","No reliable effect",IF(C12&lt;0,"Impairment","Enhancement"))</f>
        <v>No reliable effect</v>
      </c>
      <c r="H12" s="9" t="s">
        <v>179</v>
      </c>
      <c r="I12" s="9" t="s">
        <v>572</v>
      </c>
    </row>
    <row r="13" customFormat="false" ht="23.25" hidden="false" customHeight="true" outlineLevel="0" collapsed="false">
      <c r="A13" s="9" t="s">
        <v>564</v>
      </c>
      <c r="B13" s="9" t="s">
        <v>573</v>
      </c>
      <c r="C13" s="11" t="n">
        <v>-0.076</v>
      </c>
      <c r="D13" s="12" t="n">
        <v>-0.243</v>
      </c>
      <c r="E13" s="12" t="n">
        <v>0.092</v>
      </c>
      <c r="F13" s="14" t="str">
        <f aca="false">IF(OR(D13="",E13=""),"—",IF(OR(AND(D13&gt;0,E13&gt;0),AND(D13&lt;0,E13&lt;0)),"Yes","No"))</f>
        <v>No</v>
      </c>
      <c r="G13" s="18" t="str">
        <f aca="false">IF(F13&lt;&gt;"Yes","No reliable effect",IF(C13&lt;0,"Impairment","Enhancement"))</f>
        <v>No reliable effect</v>
      </c>
      <c r="H13" s="9" t="s">
        <v>162</v>
      </c>
      <c r="I13" s="9" t="s">
        <v>574</v>
      </c>
    </row>
    <row r="14" customFormat="false" ht="23.25" hidden="false" customHeight="true" outlineLevel="0" collapsed="false">
      <c r="A14" s="9" t="s">
        <v>564</v>
      </c>
      <c r="B14" s="9" t="s">
        <v>575</v>
      </c>
      <c r="C14" s="11" t="n">
        <v>0.206</v>
      </c>
      <c r="D14" s="12" t="n">
        <v>0.013</v>
      </c>
      <c r="E14" s="12" t="n">
        <v>0.399</v>
      </c>
      <c r="F14" s="14" t="str">
        <f aca="false">IF(OR(D14="",E14=""),"—",IF(OR(AND(D14&gt;0,E14&gt;0),AND(D14&lt;0,E14&lt;0)),"Yes","No"))</f>
        <v>Yes</v>
      </c>
      <c r="G14" s="18" t="str">
        <f aca="false">IF(F14&lt;&gt;"Yes","No reliable effect",IF(C14&lt;0,"Impairment","Enhancement"))</f>
        <v>Enhancement</v>
      </c>
      <c r="H14" s="9" t="s">
        <v>179</v>
      </c>
      <c r="I14" s="9" t="s">
        <v>576</v>
      </c>
    </row>
    <row r="15" customFormat="false" ht="23.25" hidden="false" customHeight="true" outlineLevel="0" collapsed="false">
      <c r="A15" s="9" t="s">
        <v>564</v>
      </c>
      <c r="B15" s="9" t="s">
        <v>170</v>
      </c>
      <c r="C15" s="11" t="n">
        <v>0.03</v>
      </c>
      <c r="D15" s="12" t="n">
        <v>-0.058</v>
      </c>
      <c r="E15" s="12" t="n">
        <v>0.117</v>
      </c>
      <c r="F15" s="14" t="str">
        <f aca="false">IF(OR(D15="",E15=""),"—",IF(OR(AND(D15&gt;0,E15&gt;0),AND(D15&lt;0,E15&lt;0)),"Yes","No"))</f>
        <v>No</v>
      </c>
      <c r="G15" s="18" t="str">
        <f aca="false">IF(F15&lt;&gt;"Yes","No reliable effect",IF(C15&lt;0,"Impairment","Enhancement"))</f>
        <v>No reliable effect</v>
      </c>
      <c r="H15" s="9" t="s">
        <v>162</v>
      </c>
      <c r="I15" s="9" t="s">
        <v>577</v>
      </c>
    </row>
  </sheetData>
  <autoFilter ref="A1:I1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9"/>
    <col collapsed="false" customWidth="true" hidden="false" outlineLevel="0" max="2" min="2" style="1" width="48"/>
    <col collapsed="false" customWidth="true" hidden="false" outlineLevel="0" max="3" min="3" style="1" width="78"/>
    <col collapsed="false" customWidth="true" hidden="false" outlineLevel="0" max="4" min="4" style="1" width="45"/>
  </cols>
  <sheetData>
    <row r="1" customFormat="false" ht="21.75" hidden="false" customHeight="true" outlineLevel="0" collapsed="false">
      <c r="A1" s="8" t="s">
        <v>578</v>
      </c>
      <c r="B1" s="8" t="s">
        <v>579</v>
      </c>
      <c r="C1" s="8" t="s">
        <v>580</v>
      </c>
      <c r="D1" s="8" t="s">
        <v>581</v>
      </c>
    </row>
    <row r="2" customFormat="false" ht="34.5" hidden="false" customHeight="true" outlineLevel="0" collapsed="false">
      <c r="A2" s="19" t="s">
        <v>582</v>
      </c>
      <c r="B2" s="9" t="s">
        <v>583</v>
      </c>
      <c r="C2" s="9" t="s">
        <v>584</v>
      </c>
      <c r="D2" s="9" t="s">
        <v>585</v>
      </c>
    </row>
    <row r="3" customFormat="false" ht="15" hidden="false" customHeight="true" outlineLevel="0" collapsed="false">
      <c r="A3" s="19" t="s">
        <v>586</v>
      </c>
      <c r="B3" s="9" t="s">
        <v>587</v>
      </c>
      <c r="C3" s="9" t="s">
        <v>588</v>
      </c>
      <c r="D3" s="9" t="s">
        <v>589</v>
      </c>
    </row>
    <row r="4" customFormat="false" ht="23.25" hidden="false" customHeight="true" outlineLevel="0" collapsed="false">
      <c r="A4" s="19" t="s">
        <v>590</v>
      </c>
      <c r="B4" s="9" t="s">
        <v>591</v>
      </c>
      <c r="C4" s="9" t="s">
        <v>592</v>
      </c>
      <c r="D4" s="9" t="s">
        <v>593</v>
      </c>
    </row>
    <row r="5" customFormat="false" ht="34.5" hidden="false" customHeight="true" outlineLevel="0" collapsed="false">
      <c r="A5" s="19" t="s">
        <v>594</v>
      </c>
      <c r="B5" s="9" t="s">
        <v>595</v>
      </c>
      <c r="C5" s="9" t="s">
        <v>596</v>
      </c>
      <c r="D5" s="9" t="s">
        <v>597</v>
      </c>
    </row>
    <row r="6" customFormat="false" ht="23.25" hidden="false" customHeight="true" outlineLevel="0" collapsed="false">
      <c r="A6" s="19" t="s">
        <v>598</v>
      </c>
      <c r="B6" s="9" t="s">
        <v>599</v>
      </c>
      <c r="C6" s="9" t="s">
        <v>600</v>
      </c>
      <c r="D6" s="9" t="s">
        <v>601</v>
      </c>
    </row>
    <row r="7" customFormat="false" ht="23.25" hidden="false" customHeight="true" outlineLevel="0" collapsed="false">
      <c r="A7" s="19" t="s">
        <v>602</v>
      </c>
      <c r="B7" s="9" t="s">
        <v>603</v>
      </c>
      <c r="C7" s="9" t="s">
        <v>604</v>
      </c>
      <c r="D7" s="9" t="s">
        <v>605</v>
      </c>
    </row>
    <row r="8" customFormat="false" ht="23.25" hidden="false" customHeight="true" outlineLevel="0" collapsed="false">
      <c r="A8" s="19" t="s">
        <v>606</v>
      </c>
      <c r="B8" s="9" t="s">
        <v>607</v>
      </c>
      <c r="C8" s="9" t="s">
        <v>608</v>
      </c>
      <c r="D8" s="9" t="s">
        <v>609</v>
      </c>
    </row>
    <row r="9" customFormat="false" ht="23.25" hidden="false" customHeight="true" outlineLevel="0" collapsed="false">
      <c r="A9" s="19" t="s">
        <v>610</v>
      </c>
      <c r="B9" s="9" t="s">
        <v>611</v>
      </c>
      <c r="C9" s="9" t="s">
        <v>612</v>
      </c>
      <c r="D9" s="9" t="s">
        <v>613</v>
      </c>
    </row>
    <row r="10" customFormat="false" ht="23.25" hidden="false" customHeight="true" outlineLevel="0" collapsed="false">
      <c r="A10" s="19" t="s">
        <v>614</v>
      </c>
      <c r="B10" s="9" t="s">
        <v>615</v>
      </c>
      <c r="C10" s="9" t="s">
        <v>616</v>
      </c>
      <c r="D10" s="9" t="s">
        <v>617</v>
      </c>
    </row>
    <row r="11" customFormat="false" ht="23.25" hidden="false" customHeight="true" outlineLevel="0" collapsed="false">
      <c r="A11" s="19" t="s">
        <v>618</v>
      </c>
      <c r="B11" s="9" t="s">
        <v>619</v>
      </c>
      <c r="C11" s="9" t="s">
        <v>620</v>
      </c>
      <c r="D11" s="9" t="s">
        <v>621</v>
      </c>
    </row>
    <row r="12" customFormat="false" ht="23.25" hidden="false" customHeight="true" outlineLevel="0" collapsed="false">
      <c r="A12" s="19" t="s">
        <v>622</v>
      </c>
      <c r="B12" s="9" t="s">
        <v>623</v>
      </c>
      <c r="C12" s="9" t="s">
        <v>624</v>
      </c>
      <c r="D12" s="9" t="s">
        <v>625</v>
      </c>
    </row>
    <row r="13" customFormat="false" ht="15" hidden="false" customHeight="true" outlineLevel="0" collapsed="false">
      <c r="A13" s="19" t="s">
        <v>626</v>
      </c>
      <c r="B13" s="9" t="s">
        <v>627</v>
      </c>
      <c r="C13" s="9" t="s">
        <v>628</v>
      </c>
      <c r="D13" s="9" t="s">
        <v>629</v>
      </c>
    </row>
    <row r="14" customFormat="false" ht="23.25" hidden="false" customHeight="true" outlineLevel="0" collapsed="false">
      <c r="A14" s="19" t="s">
        <v>626</v>
      </c>
      <c r="B14" s="9" t="s">
        <v>630</v>
      </c>
      <c r="C14" s="9" t="s">
        <v>631</v>
      </c>
      <c r="D14" s="9" t="s">
        <v>632</v>
      </c>
    </row>
    <row r="15" customFormat="false" ht="23.25" hidden="false" customHeight="true" outlineLevel="0" collapsed="false">
      <c r="A15" s="19" t="s">
        <v>626</v>
      </c>
      <c r="B15" s="9" t="s">
        <v>633</v>
      </c>
      <c r="C15" s="9" t="s">
        <v>634</v>
      </c>
      <c r="D15" s="9" t="s">
        <v>635</v>
      </c>
    </row>
    <row r="16" customFormat="false" ht="15" hidden="false" customHeight="true" outlineLevel="0" collapsed="false">
      <c r="A16" s="19" t="s">
        <v>626</v>
      </c>
      <c r="B16" s="9" t="s">
        <v>636</v>
      </c>
      <c r="C16" s="9" t="s">
        <v>637</v>
      </c>
      <c r="D16" s="9" t="s">
        <v>638</v>
      </c>
    </row>
    <row r="17" customFormat="false" ht="23.25" hidden="false" customHeight="true" outlineLevel="0" collapsed="false">
      <c r="A17" s="19" t="s">
        <v>639</v>
      </c>
      <c r="B17" s="9" t="s">
        <v>640</v>
      </c>
      <c r="C17" s="9" t="s">
        <v>641</v>
      </c>
      <c r="D17" s="9" t="s">
        <v>642</v>
      </c>
    </row>
    <row r="18" customFormat="false" ht="15" hidden="false" customHeight="true" outlineLevel="0" collapsed="false">
      <c r="A18" s="19" t="s">
        <v>643</v>
      </c>
      <c r="B18" s="9" t="s">
        <v>644</v>
      </c>
      <c r="C18" s="9" t="s">
        <v>645</v>
      </c>
      <c r="D18" s="9" t="s">
        <v>609</v>
      </c>
    </row>
    <row r="19" customFormat="false" ht="23.25" hidden="false" customHeight="true" outlineLevel="0" collapsed="false">
      <c r="A19" s="19" t="s">
        <v>646</v>
      </c>
      <c r="B19" s="9" t="s">
        <v>647</v>
      </c>
      <c r="C19" s="9" t="s">
        <v>648</v>
      </c>
      <c r="D19" s="9" t="s">
        <v>649</v>
      </c>
    </row>
    <row r="20" customFormat="false" ht="15" hidden="false" customHeight="true" outlineLevel="0" collapsed="false">
      <c r="A20" s="19" t="s">
        <v>650</v>
      </c>
      <c r="B20" s="9" t="s">
        <v>651</v>
      </c>
      <c r="C20" s="9" t="s">
        <v>652</v>
      </c>
      <c r="D20" s="9" t="s">
        <v>609</v>
      </c>
    </row>
    <row r="21" customFormat="false" ht="23.25" hidden="false" customHeight="true" outlineLevel="0" collapsed="false">
      <c r="A21" s="19" t="s">
        <v>653</v>
      </c>
      <c r="B21" s="9" t="s">
        <v>654</v>
      </c>
      <c r="C21" s="9" t="s">
        <v>655</v>
      </c>
      <c r="D21" s="9" t="s">
        <v>656</v>
      </c>
    </row>
    <row r="23" customFormat="false" ht="15" hidden="false" customHeight="true" outlineLevel="0" collapsed="false">
      <c r="A23" s="6" t="s">
        <v>657</v>
      </c>
    </row>
  </sheetData>
  <autoFilter ref="A1:D2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2026-07-26T21:09:44Z</dcterms:created>
  <dc:creator>openpyxl</dc:creator>
  <dc:description/>
  <dc:language>en-US</dc:language>
  <cp:lastModifiedBy/>
  <dcterms:modified xsi:type="dcterms:W3CDTF">2026-07-26T21:10:17Z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