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vmlDrawing2.vml" ContentType="application/vnd.openxmlformats-officedocument.vmlDrawing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ll findings" sheetId="2" state="visible" r:id="rId4"/>
    <sheet name="Interventions" sheetId="3" state="visible" r:id="rId5"/>
    <sheet name="Comparator corrections" sheetId="4" state="visible" r:id="rId6"/>
    <sheet name="Cognition cross-review" sheetId="5" state="visible" r:id="rId7"/>
    <sheet name="Unverified" sheetId="6" state="visible" r:id="rId8"/>
  </sheets>
  <definedNames>
    <definedName function="false" hidden="true" localSheetId="1" name="_xlnm._FilterDatabase" vbProcedure="false">'All findings'!$A$1:$E$135</definedName>
    <definedName function="false" hidden="true" localSheetId="4" name="_xlnm._FilterDatabase" vbProcedure="false">'Cognition cross-review'!$A$1:$G$10</definedName>
    <definedName function="false" hidden="true" localSheetId="3" name="_xlnm._FilterDatabase" vbProcedure="false">'Comparator corrections'!$A$1:$G$11</definedName>
    <definedName function="false" hidden="true" localSheetId="2" name="_xlnm._FilterDatabase" vbProcedure="false">Interventions!$A$1:$J$27</definedName>
    <definedName function="false" hidden="true" localSheetId="5" name="_xlnm._FilterDatabase" vbProcedure="false">Unverified!$A$1:$D$35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" authorId="0">
      <text>
        <r>
          <rPr>
            <sz val="10"/>
            <rFont val="Arial"/>
            <family val="2"/>
          </rPr>
          <t xml:space="preserve">Signs flipped so POSITIVE always favours the intervention.</t>
        </r>
      </text>
    </comment>
    <comment ref="F1" authorId="0">
      <text>
        <r>
          <rPr>
            <sz val="10"/>
            <rFont val="Arial"/>
            <family val="2"/>
          </rPr>
          <t xml:space="preserve">Quality of the evidence base, NOT the size of the effect.</t>
        </r>
      </text>
    </comment>
    <comment ref="G1" authorId="0">
      <text>
        <r>
          <rPr>
            <sz val="10"/>
            <rFont val="Arial"/>
            <family val="2"/>
          </rPr>
          <t xml:space="preserve">THE most important column in this workbook. A waitlist estimate and a placebo estimate are not comparable and must never be pooled or ranked together. Roughly half of any waitlist effect disappears against a credible control.</t>
        </r>
      </text>
    </comment>
    <comment ref="H1" authorId="0">
      <text>
        <r>
          <rPr>
            <sz val="10"/>
            <rFont val="Arial"/>
            <family val="2"/>
          </rPr>
          <t xml:space="preserve">Computed from the CI bounds in columns D and E, not copied from the source paper.
NOTE: for the guided-internet-CBT row this reads 'No' because the interval crosses zero — but that row is an EQUIVALENCE finding against face-to-face CBT, where a near-zero effect is the intended result. Read the Comparator column alongside this one.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" authorId="0">
      <text>
        <r>
          <rPr>
            <sz val="10"/>
            <rFont val="Arial"/>
            <family val="2"/>
          </rPr>
          <t xml:space="preserve">Signs AS PUBLISHED: negative means impairment. 0.000 marks an explicit finding of NO impairment, which is a result, not a missing value.</t>
        </r>
      </text>
    </comment>
  </commentList>
</comments>
</file>

<file path=xl/sharedStrings.xml><?xml version="1.0" encoding="utf-8"?>
<sst xmlns="http://schemas.openxmlformats.org/spreadsheetml/2006/main" count="1087" uniqueCount="848">
  <si>
    <t xml:space="preserve">Anxiety — a critical review of the evidence · companion dataset</t>
  </si>
  <si>
    <t xml:space="preserve">Compiled 27 July 2026. Every figure traced to a primary source; 17 load-bearing claims adversarially verified.</t>
  </si>
  <si>
    <t xml:space="preserve">THE ONE RULE THAT MATTERS MOST IN THIS FIELD</t>
  </si>
  <si>
    <t xml:space="preserve">An effect size without a named comparator is not a finding. In social anxiety, individual CBT measures −1.19 against a</t>
  </si>
  <si>
    <t xml:space="preserve">waitlist and −0.56 against a psychological placebo; SSRIs measure −0.91 and −0.44. Both HALVE. More than 80% of CBT</t>
  </si>
  <si>
    <t xml:space="preserve">anxiety trials used waitlist controls and only 17.4% were high quality. Assume any uncomparatored effect size is the</t>
  </si>
  <si>
    <t xml:space="preserve">waitlist number, and mentally halve it. The 'Comparator corrections' sheet quantifies this across ten findings.</t>
  </si>
  <si>
    <t xml:space="preserve">SHEETS</t>
  </si>
  <si>
    <t xml:space="preserve">All findings           — 134 headline figures across mechanisms, cognition, epidemiology and interventions</t>
  </si>
  <si>
    <t xml:space="preserve">Interventions          — effect sizes WITH THE COMPARATOR NAMED, evidence tier, and computed significance</t>
  </si>
  <si>
    <t xml:space="preserve">Comparator corrections — the same findings before and after honest comparators / quality restriction / bias adjustment</t>
  </si>
  <si>
    <t xml:space="preserve">Cognition cross-review — anxiety vs acute stress vs clinical burnout, from this review and its stress companion</t>
  </si>
  <si>
    <t xml:space="preserve">Unverified             — claims corrected, miscited, or untraceable to a primary source</t>
  </si>
  <si>
    <t xml:space="preserve">CONVENTIONS</t>
  </si>
  <si>
    <t xml:space="preserve">Comparator      — the single most important column on the Interventions sheet. Waitlist estimates are not comparable</t>
  </si>
  <si>
    <t xml:space="preserve">                  to placebo estimates and should never be pooled or ranked together.</t>
  </si>
  <si>
    <t xml:space="preserve">Effect direction— signs flipped on the Interventions sheet so POSITIVE always favours the intervention.</t>
  </si>
  <si>
    <t xml:space="preserve">                  On the Cognition sheet, signs are as published: NEGATIVE means impairment.</t>
  </si>
  <si>
    <t xml:space="preserve">Significant?    — computed from the CI bounds in this workbook, not copied from the source paper.</t>
  </si>
  <si>
    <t xml:space="preserve">Evidence tier   — quality of the evidence base, NOT the size of the effect.</t>
  </si>
  <si>
    <t xml:space="preserve">THE PATTERN THIS DATASET DOCUMENTS</t>
  </si>
  <si>
    <t xml:space="preserve">Across four independently researched domains, the same arc recurs: a striking small-sample finding, a mechanistic</t>
  </si>
  <si>
    <t xml:space="preserve">theory built on it, and then (a) a well-powered null, (b) a confound that fully accounts for the effect, or (c) a direct</t>
  </si>
  <si>
    <t xml:space="preserve">reversal. Filter the 'All findings' sheet for 'null', 'not significant', 'no association' or 'reverses' to see the scale of it.</t>
  </si>
  <si>
    <t xml:space="preserve">NOT MEDICAL ADVICE. Two treatments have credible evidence against an appropriate placebo: individual CBT with</t>
  </si>
  <si>
    <t xml:space="preserve">exposure, and SSRIs/SNRIs. Response rate to first-line treatment is 45–65%.</t>
  </si>
  <si>
    <t xml:space="preserve">LIVE COUNTS</t>
  </si>
  <si>
    <t xml:space="preserve">Total findings catalogued</t>
  </si>
  <si>
    <t xml:space="preserve">Interventions rated Strong</t>
  </si>
  <si>
    <t xml:space="preserve">Interventions rated Moderate</t>
  </si>
  <si>
    <t xml:space="preserve">Interventions rated Limited</t>
  </si>
  <si>
    <t xml:space="preserve">Interventions rated Null/insufficient</t>
  </si>
  <si>
    <t xml:space="preserve">Interventions measured against a WAITLIST or usual care</t>
  </si>
  <si>
    <t xml:space="preserve">Interventions measured against a PLACEBO or active treatment</t>
  </si>
  <si>
    <t xml:space="preserve">Intervention effects that are statistically significant</t>
  </si>
  <si>
    <t xml:space="preserve">Intervention effects that are NOT significant</t>
  </si>
  <si>
    <t xml:space="preserve">Mean shrinkage after methodological correction</t>
  </si>
  <si>
    <t xml:space="preserve">Claims corrected, miscited or unverified</t>
  </si>
  <si>
    <t xml:space="preserve">Domain</t>
  </si>
  <si>
    <t xml:space="preserve">Finding</t>
  </si>
  <si>
    <t xml:space="preserve">Value</t>
  </si>
  <si>
    <t xml:space="preserve">Source</t>
  </si>
  <si>
    <t xml:space="preserve">Caveat / note</t>
  </si>
  <si>
    <t xml:space="preserve">Mechanisms</t>
  </si>
  <si>
    <t xml:space="preserve">Ce vs BST response to threat</t>
  </si>
  <si>
    <t xml:space="preserve">Statistically INDISTINGUISHABLE; Bayesian equivalence; N = 295</t>
  </si>
  <si>
    <t xml:space="preserve">Didier 2026, Soc Cogn Affect Neurosci 21:nsag040</t>
  </si>
  <si>
    <t xml:space="preserve">Directly refutes the textbook amygdala/BNST double dissociation in humans</t>
  </si>
  <si>
    <t xml:space="preserve">Task-fMRI test–retest reliability</t>
  </si>
  <si>
    <t xml:space="preserve">mean ICC = 0.397 (90 experiments, N = 1,008)</t>
  </si>
  <si>
    <t xml:space="preserve">Elliott 2020, Psychol Sci 31:792</t>
  </si>
  <si>
    <t xml:space="preserve">Unreliability is SPECIFIC to the regions used as biomarkers; control regions are excellent</t>
  </si>
  <si>
    <t xml:space="preserve">Largest replicating brain-wide association</t>
  </si>
  <si>
    <t xml:space="preserve">|r| = 0.16; n = 9,500 needed for 80% power</t>
  </si>
  <si>
    <t xml:space="preserve">Marek 2022, Nature 603:654</t>
  </si>
  <si>
    <t xml:space="preserve">Median neuroimaging study n ≈ 25</t>
  </si>
  <si>
    <t xml:space="preserve">ENIGMA GAD (1,020 cases vs 2,999 controls)</t>
  </si>
  <si>
    <t xml:space="preserve">'No effect of GAD on brain structure'</t>
  </si>
  <si>
    <t xml:space="preserve">Harrewijn 2021, Transl Psychiatry 11:502</t>
  </si>
  <si>
    <t xml:space="preserve">Verbatim from the abstract</t>
  </si>
  <si>
    <t xml:space="preserve">ENIGMA social anxiety, putamen volume</t>
  </si>
  <si>
    <t xml:space="preserve">d = −0.077 left / −0.104 right</t>
  </si>
  <si>
    <t xml:space="preserve">Groenewold 2023, Mol Psychiatry 28:1079</t>
  </si>
  <si>
    <t xml:space="preserve">ENIGMA panic: case-control vs early-onset ventricles</t>
  </si>
  <si>
    <t xml:space="preserve">d = −0.07 to −0.13 vs d = 0.31–0.38</t>
  </si>
  <si>
    <t xml:space="preserve">Han 2026, Mol Psychiatry</t>
  </si>
  <si>
    <t xml:space="preserve">The early-onset ventricular finding is 3–5× the case-control range and points at neurodevelopment</t>
  </si>
  <si>
    <t xml:space="preserve">Cardiac interoceptive accuracy × anxiety</t>
  </si>
  <si>
    <t xml:space="preserve">NO association (55 studies, pre-registered)</t>
  </si>
  <si>
    <t xml:space="preserve">Adams 2022, Neurosci Biobehav Rev 140:104754</t>
  </si>
  <si>
    <t xml:space="preserve">'None of the factors examined moderating this finding'</t>
  </si>
  <si>
    <t xml:space="preserve">Heartbeat counting vs actual heartbeats</t>
  </si>
  <si>
    <t xml:space="preserve">r = 0.16; correlates .80–.97 with the number reported</t>
  </si>
  <si>
    <t xml:space="preserve">Zamariola 2018, Biol Psychol 137:12</t>
  </si>
  <si>
    <t xml:space="preserve">The cardiac recording contributes almost nothing to the score</t>
  </si>
  <si>
    <t xml:space="preserve">HF-HRV, all anxiety disorders</t>
  </si>
  <si>
    <t xml:space="preserve">g = −0.29 (−0.41, −0.17)</t>
  </si>
  <si>
    <t xml:space="preserve">Chalmers 2014, Front Psychiatry 5:80</t>
  </si>
  <si>
    <t xml:space="preserve">Time-domain HRV BEFORE outlier deletion</t>
  </si>
  <si>
    <t xml:space="preserve">g = −0.70 (−1.45, −0.05), p = 0.07, I² = 98.2%</t>
  </si>
  <si>
    <t xml:space="preserve">Chalmers 2014, Table 2</t>
  </si>
  <si>
    <t xml:space="preserve">The widely quoted −0.45 is POST-exclusion; the deleted study was the one testing the medication confound</t>
  </si>
  <si>
    <t xml:space="preserve">Unmedicated anxious patients vs controls, HRV</t>
  </si>
  <si>
    <t xml:space="preserve">NO difference</t>
  </si>
  <si>
    <t xml:space="preserve">Licht 2009, Psychosom Med 71:508</t>
  </si>
  <si>
    <t xml:space="preserve">NESDA, n = 2,059. Starting antidepressants lowers RSA; stopping reverses it</t>
  </si>
  <si>
    <t xml:space="preserve">Cortisol stress reactivity (AUCi), anxiety</t>
  </si>
  <si>
    <t xml:space="preserve">−0.101 (−0.285, 0.082), p = 0.28</t>
  </si>
  <si>
    <t xml:space="preserve">Zorn 2017, Psychoneuroendocrinology 77:25</t>
  </si>
  <si>
    <t xml:space="preserve">The published abstract never states the overall null</t>
  </si>
  <si>
    <t xml:space="preserve">Cortisol awakening response, anxiety</t>
  </si>
  <si>
    <t xml:space="preserve">r = .03, p = .13 (k = 59)</t>
  </si>
  <si>
    <t xml:space="preserve">Boggero 2017, Biol Psychol 129:207</t>
  </si>
  <si>
    <t xml:space="preserve">Diurnal cortisol slope, anxiety</t>
  </si>
  <si>
    <t xml:space="preserve">r = −.084 (−.173, .006), p = .066</t>
  </si>
  <si>
    <t xml:space="preserve">Adam 2017</t>
  </si>
  <si>
    <t xml:space="preserve">Anxiety was the only one of twelve outcomes with a NEGATIVE coefficient</t>
  </si>
  <si>
    <t xml:space="preserve">TSST variance attributable to country</t>
  </si>
  <si>
    <t xml:space="preserve">~25%; N America d = 0.45 vs Europe d = 0.73</t>
  </si>
  <si>
    <t xml:space="preserve">Miller &amp; Kirschbaum 2019</t>
  </si>
  <si>
    <t xml:space="preserve">A between-country gap that EXCEEDS the entire pooled anxiety effect</t>
  </si>
  <si>
    <t xml:space="preserve">MRS GABA in anxiety disorders</t>
  </si>
  <si>
    <t xml:space="preserve">g = −0.26, p = 0.52, k = 3, n = 42</t>
  </si>
  <si>
    <t xml:space="preserve">Maddock &amp; Smucny 2025, Mol Psychiatry 30:6020</t>
  </si>
  <si>
    <t xml:space="preserve">First and only MRS meta-analysis in anxiety. Glutamate null everywhere</t>
  </si>
  <si>
    <t xml:space="preserve">Benzodiazepine-receptor imaging studies in anxiety, 2009–2026</t>
  </si>
  <si>
    <t xml:space="preserve">ZERO</t>
  </si>
  <si>
    <t xml:space="preserve">Verified null literature search</t>
  </si>
  <si>
    <t xml:space="preserve">Five studies exist, all 1997–2008, disagreeing on direction and region</t>
  </si>
  <si>
    <t xml:space="preserve">Serotonin in social anxiety disorder</t>
  </si>
  <si>
    <t xml:space="preserve">'Overactive presynaptic serotonin system' — elevated, not depleted</t>
  </si>
  <si>
    <t xml:space="preserve">Frick 2015, JAMA Psychiatry 72:794</t>
  </si>
  <si>
    <t xml:space="preserve">Opposite direction to the deficit hypothesis</t>
  </si>
  <si>
    <t xml:space="preserve">Acute tryptophan depletion in anxiety</t>
  </si>
  <si>
    <t xml:space="preserve">Does not provoke anxiety, despite 92% reduction in free tryptophan ratio</t>
  </si>
  <si>
    <t xml:space="preserve">Schopman 2021; Hood 2010</t>
  </si>
  <si>
    <t xml:space="preserve">'Unlike in depression, ATD does not indicate vulnerability'</t>
  </si>
  <si>
    <t xml:space="preserve">Drug-minus-placebo across anxiety disorders</t>
  </si>
  <si>
    <t xml:space="preserve">g = 0.26–0.39 (placebo pre-post g = 0.70–1.10)</t>
  </si>
  <si>
    <t xml:space="preserve">Sugarman 2017</t>
  </si>
  <si>
    <t xml:space="preserve">Efficacy is real and aetiologically uninformative</t>
  </si>
  <si>
    <t xml:space="preserve">Twin heritability, panic / GAD</t>
  </si>
  <si>
    <t xml:space="preserve">0.48 (0.41–0.54) / 0.316 (0.24–0.39)</t>
  </si>
  <si>
    <t xml:space="preserve">Hettema 2001, Am J Psychiatry 158:1568</t>
  </si>
  <si>
    <t xml:space="preserve">GAD estimate rests on two twin studies</t>
  </si>
  <si>
    <t xml:space="preserve">SNP heritability, largest GWAS</t>
  </si>
  <si>
    <t xml:space="preserve">10.1% — about one quarter of twin heritability</t>
  </si>
  <si>
    <t xml:space="preserve">Strom 2026, Nat Genet 58:275</t>
  </si>
  <si>
    <t xml:space="preserve">122,341 cases / 729,881 controls; 58 GWS SNPs, 51 replicated</t>
  </si>
  <si>
    <t xml:space="preserve">Genetic correlation with depression</t>
  </si>
  <si>
    <t xml:space="preserve">rg = 0.91 (range 0.78–0.91 across studies)</t>
  </si>
  <si>
    <t xml:space="preserve">Strom 2026; Levey 2020; Friligkou 2024</t>
  </si>
  <si>
    <t xml:space="preserve">Twin estimates run to 1.00 in females</t>
  </si>
  <si>
    <t xml:space="preserve">Strongest cell-type enrichment, anxiety GWAS</t>
  </si>
  <si>
    <t xml:space="preserve">GABAergic neuroblasts, P = 3.24 × 10⁻⁸</t>
  </si>
  <si>
    <t xml:space="preserve">Strom 2026</t>
  </si>
  <si>
    <t xml:space="preserve">The one point where the GABA story finds independent support</t>
  </si>
  <si>
    <t xml:space="preserve">Polygenic score variance explained</t>
  </si>
  <si>
    <t xml:space="preserve">2.27% European; 0.54% African (p = 0.051, ns)</t>
  </si>
  <si>
    <t xml:space="preserve">A portability failure that limits clinical prediction</t>
  </si>
  <si>
    <t xml:space="preserve">5-HTTLPR × stress interaction</t>
  </si>
  <si>
    <t xml:space="preserve">OR 1.01 (0.94–1.10), N = 14,250</t>
  </si>
  <si>
    <t xml:space="preserve">Risch 2009, JAMA 301:2462</t>
  </si>
  <si>
    <t xml:space="preserve">Individual-level analysis of N = 38,802 found no significant subgroup either</t>
  </si>
  <si>
    <t xml:space="preserve">Anxiety-specific equivalent of Border et al. 2019</t>
  </si>
  <si>
    <t xml:space="preserve">DOES NOT EXIST</t>
  </si>
  <si>
    <t xml:space="preserve">Verified gap</t>
  </si>
  <si>
    <t xml:space="preserve">Border tested depression outcomes; anxiety was not among them</t>
  </si>
  <si>
    <t xml:space="preserve">CRP × anxiety after adjusting for depression</t>
  </si>
  <si>
    <t xml:space="preserve">OR 0.98 (0.97–0.99) — reverses valence</t>
  </si>
  <si>
    <t xml:space="preserve">Ye 2021, eClinicalMedicine 38:100992</t>
  </si>
  <si>
    <t xml:space="preserve">Up to 144,890 UK Biobank participants</t>
  </si>
  <si>
    <t xml:space="preserve">CRP → anxiety, Mendelian randomisation</t>
  </si>
  <si>
    <t xml:space="preserve">OR 0.87 (0.80–0.95) — PROTECTIVE</t>
  </si>
  <si>
    <t xml:space="preserve">Ye 2021</t>
  </si>
  <si>
    <t xml:space="preserve">An independent MR study found null. Neither supports a causal risk-increasing effect</t>
  </si>
  <si>
    <t xml:space="preserve">Probiotics: animals vs humans, same paper</t>
  </si>
  <si>
    <t xml:space="preserve">g = −0.47 (p = .004) vs −0.12 (p = .151), null</t>
  </si>
  <si>
    <t xml:space="preserve">Reis 2018, PLoS One 13:e0199041</t>
  </si>
  <si>
    <t xml:space="preserve">Identical methods on both literatures</t>
  </si>
  <si>
    <t xml:space="preserve">Microbiome studies in anxiety disorders</t>
  </si>
  <si>
    <t xml:space="preserve">3 studies, 84 patients</t>
  </si>
  <si>
    <t xml:space="preserve">Nikolova 2021, JAMA Psychiatry 78:1343</t>
  </si>
  <si>
    <t xml:space="preserve">Same review: 57 of 59 studies across all disorders found significant differences — a forking-paths signature</t>
  </si>
  <si>
    <t xml:space="preserve">Sex ratio, any anxiety disorder</t>
  </si>
  <si>
    <t xml:space="preserve">OR 1.7 (1.6–1.8) lifetime; crude prevalence ratio 1.51</t>
  </si>
  <si>
    <t xml:space="preserve">Seedat 2009; McLean 2011; GBD 2019</t>
  </si>
  <si>
    <t xml:space="preserve">Three methods converge on 1.6–1.8, not 2:1. Inflated in older studies by including PTSD (OR 2.6)</t>
  </si>
  <si>
    <t xml:space="preserve">Gender × birth-cohort interaction, anxiety</t>
  </si>
  <si>
    <t xml:space="preserve">NULL for every anxiety disorder</t>
  </si>
  <si>
    <t xml:space="preserve">Seedat 2009</t>
  </si>
  <si>
    <t xml:space="preserve">Depression's gap narrowed and alcohol's widened with gender roles; anxiety's has not moved</t>
  </si>
  <si>
    <t xml:space="preserve">Oestradiol × fear extinction, best-powered RCT</t>
  </si>
  <si>
    <t xml:space="preserve">IMPAIRED extinction recall, N = 116</t>
  </si>
  <si>
    <t xml:space="preserve">Kaczmarczyk 2024, Transl Psychiatry 14:437</t>
  </si>
  <si>
    <t xml:space="preserve">Opposite to the founding claim, which rests on n = 17–18 per cell</t>
  </si>
  <si>
    <t xml:space="preserve">GAD-7 measurement invariance across sex</t>
  </si>
  <si>
    <t xml:space="preserve">Full invariance, N = 165,872 (largest ΔCFI −0.006)</t>
  </si>
  <si>
    <t xml:space="preserve">Saunders 2023, BMC Psychiatry 23:301</t>
  </si>
  <si>
    <t xml:space="preserve">Measurement artefact is close to ruled out for screening scales</t>
  </si>
  <si>
    <t xml:space="preserve">Elevated plus maze measures detecting anxiolytics</t>
  </si>
  <si>
    <t xml:space="preserve">2 of 17 (814 studies, pre-registered)</t>
  </si>
  <si>
    <t xml:space="preserve">Rosso 2022, Neurosci Biobehav Rev 143:104928</t>
  </si>
  <si>
    <t xml:space="preserve">'Cast serious doubt on both construct and predictive validity'</t>
  </si>
  <si>
    <t xml:space="preserve">Fluoxetine in maze-experienced mice</t>
  </si>
  <si>
    <t xml:space="preserve">INCREASED anxiety-like behaviour</t>
  </si>
  <si>
    <t xml:space="preserve">Holmes &amp; Rodgers 2003</t>
  </si>
  <si>
    <t xml:space="preserve">Had SSRIs been required to pass the field's principal anxiety model, they would not have entered development</t>
  </si>
  <si>
    <t xml:space="preserve">Single-lab mouse behavioural discovery, P(non-replicable)</t>
  </si>
  <si>
    <t xml:space="preserve">59.6%</t>
  </si>
  <si>
    <t xml:space="preserve">Jaljuli 2023, PLoS Biol 21:e3002082</t>
  </si>
  <si>
    <t xml:space="preserve">152 results prospectively replicated across 3 labs</t>
  </si>
  <si>
    <t xml:space="preserve">CRF1 antagonists in GAD and PTSD</t>
  </si>
  <si>
    <t xml:space="preserve">Failed, with assay sensitivity intact (escitalopram separated in the same trial)</t>
  </si>
  <si>
    <t xml:space="preserve">Coric 2010; Dunlop 2017</t>
  </si>
  <si>
    <t xml:space="preserve">'Lack efficacy as monotherapy agents for these conditions'</t>
  </si>
  <si>
    <t xml:space="preserve">Cognition</t>
  </si>
  <si>
    <t xml:space="preserve">Threat attentional bias, anxious vs non-anxious</t>
  </si>
  <si>
    <t xml:space="preserve">d = 0.45; 172 studies, N = 2,263 / 1,768</t>
  </si>
  <si>
    <t xml:space="preserve">Bar-Haim 2007, Psychol Bull 133:1</t>
  </si>
  <si>
    <t xml:space="preserve">Authors' own framing: 'it is only an effect size of d = 0.45'</t>
  </si>
  <si>
    <t xml:space="preserve">Dot-probe internal reliability, 36 variants</t>
  </si>
  <si>
    <t xml:space="preserve">NONE greater than zero; N = 9,600</t>
  </si>
  <si>
    <t xml:space="preserve">Xu 2025, Clin Psychol Sci 13:261</t>
  </si>
  <si>
    <t xml:space="preserve">'Reliability was similarly poor in anxious participants'</t>
  </si>
  <si>
    <t xml:space="preserve">ABM, all samples vs clinical samples</t>
  </si>
  <si>
    <t xml:space="preserve">g = 0.37 (0.20–0.54) vs g = 0.28 (0.01–0.55)</t>
  </si>
  <si>
    <t xml:space="preserve">Cristea 2015, BJPsych 206:7</t>
  </si>
  <si>
    <t xml:space="preserve">ABM, clinical general anxiety</t>
  </si>
  <si>
    <t xml:space="preserve">g = 0.29 (−0.14 to 0.74), NOT significant</t>
  </si>
  <si>
    <t xml:space="preserve">Cristea 2015</t>
  </si>
  <si>
    <t xml:space="preserve">Social anxiety clinical also ns; trim-and-fill collapses it from 0.40 to 0.14</t>
  </si>
  <si>
    <t xml:space="preserve">ABM registered replication</t>
  </si>
  <si>
    <t xml:space="preserve">Bayesian null on 4 of 5 measures, INCLUDING the bias itself; N = 104</t>
  </si>
  <si>
    <t xml:space="preserve">Pond 2025, Collabra 11:147691</t>
  </si>
  <si>
    <t xml:space="preserve">The depression measure was insensitive, not null-supporting</t>
  </si>
  <si>
    <t xml:space="preserve">Interpretation bias modification vs sham</t>
  </si>
  <si>
    <t xml:space="preserve">SMD −0.30 (−0.50 to −0.10)</t>
  </si>
  <si>
    <t xml:space="preserve">Fodor 2020, Lancet Psychiatry</t>
  </si>
  <si>
    <t xml:space="preserve">Prediction intervals include zero; only 4 of 85 trials at low risk of bias on all domains</t>
  </si>
  <si>
    <t xml:space="preserve">Intolerance of uncertainty, pooled</t>
  </si>
  <si>
    <t xml:space="preserve">r = 0.51 (0.50–0.52); 181 studies, N = 52,402</t>
  </si>
  <si>
    <t xml:space="preserve">McEvoy 2019, Clin Psychol Rev 73:101778</t>
  </si>
  <si>
    <t xml:space="preserve">Authors' conclusion: 'definitive evidence for the transdiagnostic nature of IU'</t>
  </si>
  <si>
    <t xml:space="preserve">IU × GAD vs IU × depression</t>
  </si>
  <si>
    <t xml:space="preserve">r = .57 vs r = .53 — difference NOT significant</t>
  </si>
  <si>
    <t xml:space="preserve">Gentes &amp; Ruscio 2011</t>
  </si>
  <si>
    <t xml:space="preserve">IU after controlling neuroticism facets</t>
  </si>
  <si>
    <t xml:space="preserve">NO unique association with any disorder</t>
  </si>
  <si>
    <t xml:space="preserve">Naragon-Gainey &amp; Watson 2018, Assessment 25:143</t>
  </si>
  <si>
    <t xml:space="preserve">Anxiety sensitivity DID survive the same control</t>
  </si>
  <si>
    <t xml:space="preserve">Perseverative cognition → SBP / DBP / HR / cortisol</t>
  </si>
  <si>
    <t xml:space="preserve">g = .45 / .51 / .28 / .36 — all ACTIVATING</t>
  </si>
  <si>
    <t xml:space="preserve">Ottaviani 2016, Psychol Bull 142:231</t>
  </si>
  <si>
    <t xml:space="preserve">k = 60. Every sign is opposite to the cognitive-avoidance theory of worry</t>
  </si>
  <si>
    <t xml:space="preserve">Anxiety × attentional control</t>
  </si>
  <si>
    <t xml:space="preserve">g = −0.58; efficiency NOT effectiveness; spares UPDATING</t>
  </si>
  <si>
    <t xml:space="preserve">Shi 2019, Clin Psychol Rev 72:101754</t>
  </si>
  <si>
    <t xml:space="preserve">58 studies, N = 8,292. Routinely misused to explain effectiveness decrements</t>
  </si>
  <si>
    <t xml:space="preserve">Anxiety × working memory capacity</t>
  </si>
  <si>
    <t xml:space="preserve">g = −0.334; 177 samples, N = 22,061</t>
  </si>
  <si>
    <t xml:space="preserve">Moran 2016, Psychol Bull 142:831</t>
  </si>
  <si>
    <t xml:space="preserve">Simple span carries 80% of N and shows the SMALLEST effect</t>
  </si>
  <si>
    <t xml:space="preserve">Volatility learning, largest test</t>
  </si>
  <si>
    <t xml:space="preserve">No systematic effect; 8 experiments, N = 820</t>
  </si>
  <si>
    <t xml:space="preserve">Satti 2025 (PREPRINT)</t>
  </si>
  <si>
    <t xml:space="preserve">Arc: Browning 2015 landmark → Gagne 2020 reassigns it to common internalizing → this</t>
  </si>
  <si>
    <t xml:space="preserve">Fear conditioning in anxiety disorders</t>
  </si>
  <si>
    <t xml:space="preserve">Elevated response to safety cues (CS−); delayed extinction</t>
  </si>
  <si>
    <t xml:space="preserve">Duits 2015, Depress Anxiety 32:239</t>
  </si>
  <si>
    <t xml:space="preserve">44 studies. EFFECT SIZES UNVERIFIED — closed access, no citing OA source quotes them</t>
  </si>
  <si>
    <t xml:space="preserve">Safety-behaviour elimination vs judicious use</t>
  </si>
  <si>
    <t xml:space="preserve">No group differences, N = 60 and N = 56</t>
  </si>
  <si>
    <t xml:space="preserve">Blakey 2019; Meckes 2025</t>
  </si>
  <si>
    <t xml:space="preserve">Both clinical dogma and its challenger are under-supported</t>
  </si>
  <si>
    <t xml:space="preserve">Avoidance vs arousal as the driver of impairment</t>
  </si>
  <si>
    <t xml:space="preserve">NO well-powered study located</t>
  </si>
  <si>
    <t xml:space="preserve">Theoretically central to every CBT model; empirically untested</t>
  </si>
  <si>
    <t xml:space="preserve">Yerkes &amp; Dodson 1908, total subjects</t>
  </si>
  <si>
    <t xml:space="preserve">40 Japanese dancing mice; 2 per data point in the critical condition</t>
  </si>
  <si>
    <t xml:space="preserve">Original text, psychclassics.yorku.ca</t>
  </si>
  <si>
    <t xml:space="preserve">Easy condition was MONOTONIC; zero inferential statistics; 'arousal' appears 0 times</t>
  </si>
  <si>
    <t xml:space="preserve">Curvilinear arousal–performance relationship, N = 730</t>
  </si>
  <si>
    <t xml:space="preserve">NOT found</t>
  </si>
  <si>
    <t xml:space="preserve">Schillinger 2021, Educ Psychol Rev</t>
  </si>
  <si>
    <t xml:space="preserve">Interference and lack of confidence, not worry or arousal, explained unique variance</t>
  </si>
  <si>
    <t xml:space="preserve">Competitive cognitive anxiety × performance</t>
  </si>
  <si>
    <t xml:space="preserve">r = −0.10 (self-confidence r = +0.24); k = 48</t>
  </si>
  <si>
    <t xml:space="preserve">Woodman &amp; Hardy 2003</t>
  </si>
  <si>
    <t xml:space="preserve">'Facilitative anxiety' is plausibly self-confidence mislabelled</t>
  </si>
  <si>
    <t xml:space="preserve">Math anxiety × performance</t>
  </si>
  <si>
    <t xml:space="preserve">r = −.30 (−.32, −.28), N = 906,311</t>
  </si>
  <si>
    <t xml:space="preserve">Caviola 2022, Educ Psychol Rev 34:363</t>
  </si>
  <si>
    <t xml:space="preserve">Range across meta-analyses −.168 to −.34 — a fourfold spread in variance explained</t>
  </si>
  <si>
    <t xml:space="preserve">Working-memory mediation of math anxiety</t>
  </si>
  <si>
    <t xml:space="preserve">Indirect effects ALL non-significant, B ≤ .05</t>
  </si>
  <si>
    <t xml:space="preserve">Caviola 2022</t>
  </si>
  <si>
    <t xml:space="preserve">The paper universally cited as the mediation evidence ran no mediation analysis</t>
  </si>
  <si>
    <t xml:space="preserve">Math anxiety ⇄ achievement, longitudinal</t>
  </si>
  <si>
    <t xml:space="preserve">MA→MP b = −.11; MP→MA b = −.12; N = 39,935</t>
  </si>
  <si>
    <t xml:space="preserve">Pelegrina 2025, J Educ Psychol</t>
  </si>
  <si>
    <t xml:space="preserve">'MA is just as likely to be a consequence of MP as it is a cause'</t>
  </si>
  <si>
    <t xml:space="preserve">Stereotype threat, girls and maths</t>
  </si>
  <si>
    <t xml:space="preserve">g = −0.22 → trim-fill −0.07 (p = .27); operational settings d = −.01</t>
  </si>
  <si>
    <t xml:space="preserve">Flore 2015; Flore 2018; Shewach 2019</t>
  </si>
  <si>
    <t xml:space="preserve">Preregistered replication N = 2,064: P(H0|x) = .963</t>
  </si>
  <si>
    <t xml:space="preserve">Anxiety sensitivity → panic (5 weeks)</t>
  </si>
  <si>
    <t xml:space="preserve">Upper ASI decile 20% vs 6%; N = 1,401</t>
  </si>
  <si>
    <t xml:space="preserve">Schmidt 1997, J Abnorm Psychol 106:355</t>
  </si>
  <si>
    <t xml:space="preserve">The best-replicated prospective risk finding in the field</t>
  </si>
  <si>
    <t xml:space="preserve">Anxiety sensitivity: panic vs PTSD</t>
  </si>
  <si>
    <t xml:space="preserve">d = 0.04 — does not discriminate among anxiety disorders</t>
  </si>
  <si>
    <t xml:space="preserve">Olatunji &amp; Wolitzky-Taylor 2009</t>
  </si>
  <si>
    <t xml:space="preserve">Anxiety patients vs controls d = 1.61</t>
  </si>
  <si>
    <t xml:space="preserve">Anxiety sensitivity reduction, long-term</t>
  </si>
  <si>
    <t xml:space="preserve">d = 0.29, NOT significant</t>
  </si>
  <si>
    <t xml:space="preserve">Fitzgerald 2021</t>
  </si>
  <si>
    <t xml:space="preserve">A good marker; an unproven mechanism</t>
  </si>
  <si>
    <t xml:space="preserve">Adjusted additional days out of role</t>
  </si>
  <si>
    <t xml:space="preserve">Panic 14.3, PTSD 15.2, GAD 7.7</t>
  </si>
  <si>
    <t xml:space="preserve">Alonso 2011, Mol Psychiatry 16:1234</t>
  </si>
  <si>
    <t xml:space="preserve">Crude figures (33.8–42.9) are ~3× larger — comorbidity carries most of the burden</t>
  </si>
  <si>
    <t xml:space="preserve">Reassurance from negative diagnostic testing</t>
  </si>
  <si>
    <t xml:space="preserve">Illness worry OR 0.87 (0.55–1.39) — NULL</t>
  </si>
  <si>
    <t xml:space="preserve">Rolfe &amp; Burton 2013, JAMA Intern Med 173:407</t>
  </si>
  <si>
    <t xml:space="preserve">14 RCTs, 3,828 patients. Anxiety and symptom persistence also null</t>
  </si>
  <si>
    <t xml:space="preserve">Panic disorder in ED non-cardiac chest pain</t>
  </si>
  <si>
    <t xml:space="preserve">25–34% of presentations; 98% unrecognised by cardiologists</t>
  </si>
  <si>
    <t xml:space="preserve">Fleet 1996; Foldes-Busque 2019</t>
  </si>
  <si>
    <t xml:space="preserve">Anxiety disorders → motor-vehicle crashes</t>
  </si>
  <si>
    <t xml:space="preserve">No consistent association; objective-measure study OR 0.64/0.69 ns</t>
  </si>
  <si>
    <t xml:space="preserve">Rapoport 2023, Can J Psychiatry 68:221</t>
  </si>
  <si>
    <t xml:space="preserve">Benzodiazepines → crash risk</t>
  </si>
  <si>
    <t xml:space="preserve">OR 1.59 (1.10–2.31); with alcohol 7.69 (4.33–13.65)</t>
  </si>
  <si>
    <t xml:space="preserve">Dassanayake 2011, Drug Safety 34:125</t>
  </si>
  <si>
    <t xml:space="preserve">The medication, not the disorder, is what raises crash risk</t>
  </si>
  <si>
    <t xml:space="preserve">Educational attainment, GAD / social phobia / PTSD</t>
  </si>
  <si>
    <t xml:space="preserve">Non-significant at 12 of 12 milestones</t>
  </si>
  <si>
    <t xml:space="preserve">Breslau 2008, J Psychiatr Res 42:708</t>
  </si>
  <si>
    <t xml:space="preserve">In low/middle-income countries anxiety was PROTECTIVE for education (OR 0.7)</t>
  </si>
  <si>
    <t xml:space="preserve">Internalizing → unemployment, twin-discordant</t>
  </si>
  <si>
    <t xml:space="preserve">HR 1.56 (1.27–1.92) → 0.96 (0.57–1.62), p = .88</t>
  </si>
  <si>
    <t xml:space="preserve">Alaie 2023, JAMA Netw Open 6:e2317905</t>
  </si>
  <si>
    <t xml:space="preserve">Familial confounding accounts for it</t>
  </si>
  <si>
    <t xml:space="preserve">Epidemiology</t>
  </si>
  <si>
    <t xml:space="preserve">Global anxiety prevalence, adjusted</t>
  </si>
  <si>
    <t xml:space="preserve">7.3% (4.8–10.9) — POINT prevalence</t>
  </si>
  <si>
    <t xml:space="preserve">Baxter 2013, Psychol Med 43:897</t>
  </si>
  <si>
    <t xml:space="preserve">Twofold discrepancy with GBD's 3.78%, from overlapping author groups</t>
  </si>
  <si>
    <t xml:space="preserve">Global anxiety, GBD 2019</t>
  </si>
  <si>
    <t xml:space="preserve">3.78% — POINT; 301.4 million cases</t>
  </si>
  <si>
    <t xml:space="preserve">GBD 2019, Lancet Psychiatry 9:137</t>
  </si>
  <si>
    <t xml:space="preserve">Cross-national anxiety, 21 countries</t>
  </si>
  <si>
    <t xml:space="preserve">9.8% (range 3.0–19.0%) — 12-MONTH</t>
  </si>
  <si>
    <t xml:space="preserve">Alonso 2018, Depress Anxiety 35:195</t>
  </si>
  <si>
    <t xml:space="preserve">Still uses DSM-IV, so still counts PTSD as an anxiety disorder</t>
  </si>
  <si>
    <t xml:space="preserve">Cross-national anxiety, 17 countries</t>
  </si>
  <si>
    <t xml:space="preserve">4.8–31.0% (IQR 9.9–16.7) — LIFETIME</t>
  </si>
  <si>
    <t xml:space="preserve">Kessler 2007, World Psychiatry 6:168</t>
  </si>
  <si>
    <t xml:space="preserve">High-income gradient</t>
  </si>
  <si>
    <t xml:space="preserve">5.3% African cultures vs 10.4% Euro/Anglo — POINT</t>
  </si>
  <si>
    <t xml:space="preserve">Baxter 2013</t>
  </si>
  <si>
    <t xml:space="preserve">Three explanations compete; no published study cleanly partitions them</t>
  </si>
  <si>
    <t xml:space="preserve">The SES paradox</t>
  </si>
  <si>
    <t xml:space="preserve">GAD negatively associated with SES WITHIN countries, positively with income BETWEEN countries</t>
  </si>
  <si>
    <t xml:space="preserve">Ruscio 2017, JAMA Psychiatry 74:465</t>
  </si>
  <si>
    <t xml:space="preserve">Undermines a simple 'affluence causes anxiety' account</t>
  </si>
  <si>
    <t xml:space="preserve">Trend 1990 → 2010, age-standardised</t>
  </si>
  <si>
    <t xml:space="preserve">3.8% → 4.0% — flat; crude counts +36% from population growth and ageing</t>
  </si>
  <si>
    <t xml:space="preserve">Baxter 2014, Depress Anxiety 31:506</t>
  </si>
  <si>
    <t xml:space="preserve">The SAME paper found 8 of 11 GHQ studies showed rising distress</t>
  </si>
  <si>
    <t xml:space="preserve">UK youth anxiety DIAGNOSIS, 2003–2018</t>
  </si>
  <si>
    <t xml:space="preserve">IRR 3.51 (3.18–3.89), N = 9,133,246</t>
  </si>
  <si>
    <t xml:space="preserve">Cybulski 2021, BMC Psychiatry 21:229</t>
  </si>
  <si>
    <t xml:space="preserve">UK anxiety diagnosis incidence, April 2020</t>
  </si>
  <si>
    <t xml:space="preserve">−47.8% (44.3–51.2) in a single month</t>
  </si>
  <si>
    <t xml:space="preserve">Carr 2021, Lancet Public Health 6:e124</t>
  </si>
  <si>
    <t xml:space="preserve">Demonstrates that diagnosis rates measure service access, not illness</t>
  </si>
  <si>
    <t xml:space="preserve">Youth anxiety, England 2004 → 2017, same instrument</t>
  </si>
  <si>
    <t xml:space="preserve">3.5% → 5.4%, RR 1.63 (1.37–1.93)</t>
  </si>
  <si>
    <t xml:space="preserve">Taxiarchi 2026, Br J Psychiatry 229:36</t>
  </si>
  <si>
    <t xml:space="preserve">The one methodologically clean positive study on true prevalence</t>
  </si>
  <si>
    <t xml:space="preserve">…but concentrated in White children</t>
  </si>
  <si>
    <t xml:space="preserve">RR 1.88 (1.59–2.24) vs minority-ethnic RR 0.85 (0.52–1.39)</t>
  </si>
  <si>
    <t xml:space="preserve">Taxiarchi 2026</t>
  </si>
  <si>
    <t xml:space="preserve">A pattern suggestive of differential recognition or reporting</t>
  </si>
  <si>
    <t xml:space="preserve">COVID modelled increase</t>
  </si>
  <si>
    <t xml:space="preserve">+25.6% (23.2–28.0); +76.2M cases</t>
  </si>
  <si>
    <t xml:space="preserve">Santomauro 2021, Lancet 398:1700</t>
  </si>
  <si>
    <t xml:space="preserve">From 27 anxiety studies, meta-regressed onto mobility proxies, extrapolated to 204 countries</t>
  </si>
  <si>
    <t xml:space="preserve">COVID observed change, same-participant cohorts</t>
  </si>
  <si>
    <t xml:space="preserve">SMD 0.05 (−0.04 to 0.13) — NOT significant</t>
  </si>
  <si>
    <t xml:space="preserve">Sun 2023, BMJ 380:e074224</t>
  </si>
  <si>
    <t xml:space="preserve">137 studies, ≥90% retention. Depression DID move (0.12); women's anxiety did (0.20)</t>
  </si>
  <si>
    <t xml:space="preserve">Empirical tests of the prevalence inflation hypothesis</t>
  </si>
  <si>
    <t xml:space="preserve">ZERO, three years after the call to test it</t>
  </si>
  <si>
    <t xml:space="preserve">Foulkes &amp; Andrews 2023, New Ideas Psychol 69:101010</t>
  </si>
  <si>
    <t xml:space="preserve">Age at onset: anxiety block</t>
  </si>
  <si>
    <t xml:space="preserve">Peak 5.5y; median 17; 51.8% by age 18</t>
  </si>
  <si>
    <t xml:space="preserve">Solmi 2022, Mol Psychiatry 27:281</t>
  </si>
  <si>
    <t xml:space="preserve">Driven by specific phobia and separation anxiety</t>
  </si>
  <si>
    <t xml:space="preserve">Age at onset: GAD and panic specifically</t>
  </si>
  <si>
    <t xml:space="preserve">GAD median 30–35y; panic 25–27y</t>
  </si>
  <si>
    <t xml:space="preserve">Solmi 2022</t>
  </si>
  <si>
    <t xml:space="preserve">Early-intervention programmes targeting childhood anxiety will not prevent GAD</t>
  </si>
  <si>
    <t xml:space="preserve">Current anxiety disorder with comorbid depression</t>
  </si>
  <si>
    <t xml:space="preserve">63% current, 81% lifetime</t>
  </si>
  <si>
    <t xml:space="preserve">Lamers 2011, J Clin Psychiatry 72:341</t>
  </si>
  <si>
    <t xml:space="preserve">GAD lifetime comorbidity 81.9%</t>
  </si>
  <si>
    <t xml:space="preserve">Where GAD sits structurally</t>
  </si>
  <si>
    <t xml:space="preserve">With DEPRESSION (distress subfactor), not with panic or the phobias</t>
  </si>
  <si>
    <t xml:space="preserve">Watson 2005; Kotov 2017 (HiTOP)</t>
  </si>
  <si>
    <t xml:space="preserve">The manuals group GAD with panic and the phobias. Both cannot be right</t>
  </si>
  <si>
    <t xml:space="preserve">The p factor vs a raw comorbidity count</t>
  </si>
  <si>
    <t xml:space="preserve">Performed COMPARABLY on most validity tests</t>
  </si>
  <si>
    <t xml:space="preserve">Forbes 2021, J Abnorm Psychol 130:297</t>
  </si>
  <si>
    <t xml:space="preserve">Fear/distress specific factors showed poor reliability and validity</t>
  </si>
  <si>
    <t xml:space="preserve">GAD prevalence at 1/3/6/12-month duration thresholds</t>
  </si>
  <si>
    <t xml:space="preserve">7.5% / 5.2% / 4.1% / 3.0%</t>
  </si>
  <si>
    <t xml:space="preserve">Lee 2009, Psychol Med 39:1163</t>
  </si>
  <si>
    <t xml:space="preserve">'Little difference' in severity, comorbidity or impairment below 12 months</t>
  </si>
  <si>
    <t xml:space="preserve">12-year recovery / recurrence, social phobia</t>
  </si>
  <si>
    <t xml:space="preserve">0.37 / 0.39</t>
  </si>
  <si>
    <t xml:space="preserve">Bruce 2005, Am J Psychiatry 162:1179</t>
  </si>
  <si>
    <t xml:space="preserve">Chronicity-enriched clinical sample; do not read as the community course</t>
  </si>
  <si>
    <t xml:space="preserve">Chronicity at 2 years, pure anxiety</t>
  </si>
  <si>
    <t xml:space="preserve">41.9% chronic; median episode 16 months</t>
  </si>
  <si>
    <t xml:space="preserve">Penninx 2011, J Affect Disord 133:76</t>
  </si>
  <si>
    <t xml:space="preserve">Pure depression 24.5%; comorbid anxiety-depression 56.8%</t>
  </si>
  <si>
    <t xml:space="preserve">Recurrence: index disorder only vs any new disorder</t>
  </si>
  <si>
    <t xml:space="preserve">23.8% → 54.8% over 4 years</t>
  </si>
  <si>
    <t xml:space="preserve">Scholten 2016, J Affect Disord 195:185</t>
  </si>
  <si>
    <t xml:space="preserve">Most published anxiety recurrence rates are underestimates by construction</t>
  </si>
  <si>
    <t xml:space="preserve">Anxiety → depression / depression → anxiety</t>
  </si>
  <si>
    <t xml:space="preserve">OR 2.77 vs 2.73 — SYMMETRICAL</t>
  </si>
  <si>
    <t xml:space="preserve">Jacobson &amp; Newman 2017, Psychol Bull 143:1155</t>
  </si>
  <si>
    <t xml:space="preserve">The 'anxiety is a gateway to depression' framing is not supported</t>
  </si>
  <si>
    <t xml:space="preserve">Depression → social anxiety</t>
  </si>
  <si>
    <t xml:space="preserve">OR 6.05 — the strongest single path, running the other way</t>
  </si>
  <si>
    <t xml:space="preserve">Jacobson &amp; Newman 2017</t>
  </si>
  <si>
    <t xml:space="preserve">Incident coronary heart disease</t>
  </si>
  <si>
    <t xml:space="preserve">HR 1.26 (1.15–1.38)</t>
  </si>
  <si>
    <t xml:space="preserve">Roest 2010, JACC 56:38</t>
  </si>
  <si>
    <t xml:space="preserve">Nonfatal MI was ns (1.43, 0.85–2.40)</t>
  </si>
  <si>
    <t xml:space="preserve">Anxiety in established cardiac disease</t>
  </si>
  <si>
    <t xml:space="preserve">'Nearly all associations became nonsignificant' on adjustment</t>
  </si>
  <si>
    <t xml:space="preserve">Celano 2015, Am Heart J 170:1105</t>
  </si>
  <si>
    <t xml:space="preserve">44 articles, N = 30,527</t>
  </si>
  <si>
    <t xml:space="preserve">All-cause mortality</t>
  </si>
  <si>
    <t xml:space="preserve">1.09 (1.01–1.16) → 1.03 (0.95–1.13) bias-adjusted</t>
  </si>
  <si>
    <t xml:space="preserve">Miloyan 2016, SPPE 51:1467</t>
  </si>
  <si>
    <t xml:space="preserve">Community samples 0.99; adjusting for depression 1.01</t>
  </si>
  <si>
    <t xml:space="preserve">Any treatment / possibly adequate treatment</t>
  </si>
  <si>
    <t xml:space="preserve">27.6% / 9.8%</t>
  </si>
  <si>
    <t xml:space="preserve">Alonso 2018</t>
  </si>
  <si>
    <t xml:space="preserve">Anxiety is treated less adequately than depression (16.5%)</t>
  </si>
  <si>
    <t xml:space="preserve">Perceived need for treatment</t>
  </si>
  <si>
    <t xml:space="preserve">Only 41.3% — but 66.8% of those get treated</t>
  </si>
  <si>
    <t xml:space="preserve">The dominant bottleneck is recognition, not access alone</t>
  </si>
  <si>
    <t xml:space="preserve">Interventions</t>
  </si>
  <si>
    <t xml:space="preserve">Individual CBT, social anxiety</t>
  </si>
  <si>
    <t xml:space="preserve">−1.19 waitlist → −0.56 psychological placebo</t>
  </si>
  <si>
    <t xml:space="preserve">Mayo-Wilson 2014, Lancet Psychiatry 1:368</t>
  </si>
  <si>
    <t xml:space="preserve">One of only two classes to beat an appropriate placebo</t>
  </si>
  <si>
    <t xml:space="preserve">SSRIs / SNRIs, social anxiety</t>
  </si>
  <si>
    <t xml:space="preserve">−0.91 waitlist → −0.44 pill placebo</t>
  </si>
  <si>
    <t xml:space="preserve">Mayo-Wilson 2014</t>
  </si>
  <si>
    <t xml:space="preserve">The other one</t>
  </si>
  <si>
    <t xml:space="preserve">CBT vs placebo, anxiety-related disorders</t>
  </si>
  <si>
    <t xml:space="preserve">g = 0.56; response OR 2.97</t>
  </si>
  <si>
    <t xml:space="preserve">Carpenter 2018, Depress Anxiety 35:502</t>
  </si>
  <si>
    <t xml:space="preserve">41 placebo-controlled trials. PTSD dropout 29.0% CBT vs 17.2% placebo</t>
  </si>
  <si>
    <t xml:space="preserve">CBT anxiety trials rated high quality</t>
  </si>
  <si>
    <t xml:space="preserve">17.4%; more than 80% used waitlist controls</t>
  </si>
  <si>
    <t xml:space="preserve">Cuijpers 2016, World Psychiatry 15:245</t>
  </si>
  <si>
    <t xml:space="preserve">The single most useful methodological paper in this literature</t>
  </si>
  <si>
    <t xml:space="preserve">CBT at ≥12 months</t>
  </si>
  <si>
    <t xml:space="preserve">GAD g = 0.22; panic NOT significant; specific phobia k = 1; OCD k = 0</t>
  </si>
  <si>
    <t xml:space="preserve">van Dis 2020, JAMA Psychiatry 77:265</t>
  </si>
  <si>
    <t xml:space="preserve">Durability is largely unstudied, not established</t>
  </si>
  <si>
    <t xml:space="preserve">CBT relapse reporting</t>
  </si>
  <si>
    <t xml:space="preserve">0–14% at 3–12 months — reported in only 6 of 69 trials</t>
  </si>
  <si>
    <t xml:space="preserve">van Dis 2020</t>
  </si>
  <si>
    <t xml:space="preserve">Selective reporting near-certain; treat the low figure with suspicion</t>
  </si>
  <si>
    <t xml:space="preserve">Antidepressants, panic disorder</t>
  </si>
  <si>
    <t xml:space="preserve">RR 0.72 (0.66–0.79), NNTB 7 (6–9)</t>
  </si>
  <si>
    <t xml:space="preserve">Bighelli 2018, Cochrane</t>
  </si>
  <si>
    <t xml:space="preserve">Low-quality evidence, 6,500 participants</t>
  </si>
  <si>
    <t xml:space="preserve">GAD pharmacotherapy, best agents</t>
  </si>
  <si>
    <t xml:space="preserve">Quetiapine −3.60; duloxetine −3.13; pregabalin −2.79; escitalopram −2.45 HAM-A</t>
  </si>
  <si>
    <t xml:space="preserve">Slee 2019, Lancet 393:768</t>
  </si>
  <si>
    <t xml:space="preserve">89 trials, 25,441 patients. Quetiapine has the best efficacy and the worst tolerability</t>
  </si>
  <si>
    <t xml:space="preserve">Antidepressant discontinuation symptoms</t>
  </si>
  <si>
    <t xml:space="preserve">31% vs 17% placebo; ~15% net; severe 2.8% vs 0.6%</t>
  </si>
  <si>
    <t xml:space="preserve">Henssler 2024, Lancet Psychiatry 11:526</t>
  </si>
  <si>
    <t xml:space="preserve">79 studies, 21,002 patients, WITH a placebo-discontinuation comparator</t>
  </si>
  <si>
    <t xml:space="preserve">Relapse on discontinuation, 1 year</t>
  </si>
  <si>
    <t xml:space="preserve">36.4% vs 16.4% continued; OR 3.11 (2.48–3.89)</t>
  </si>
  <si>
    <t xml:space="preserve">Batelaan 2017, BMJ 358:j3927</t>
  </si>
  <si>
    <t xml:space="preserve">Beyond one year there is no evidence</t>
  </si>
  <si>
    <t xml:space="preserve">Response rate, first-line anxiety treatment</t>
  </si>
  <si>
    <t xml:space="preserve">45–65%</t>
  </si>
  <si>
    <t xml:space="preserve">Bandelow 2014, Dtsch Arztebl Int 111:473</t>
  </si>
  <si>
    <t xml:space="preserve">403 RCTs. A third to a half of patients do not respond at all</t>
  </si>
  <si>
    <t xml:space="preserve">Guided iCBT vs face-to-face CBT</t>
  </si>
  <si>
    <t xml:space="preserve">g = 0.02 (−0.09 to 0.14) — EQUIVALENT</t>
  </si>
  <si>
    <t xml:space="preserve">Hedman-Lagerlöf 2023, World Psychiatry 22:305</t>
  </si>
  <si>
    <t xml:space="preserve">31 RCTs across 16 conditions</t>
  </si>
  <si>
    <t xml:space="preserve">Completion: face-to-face / guided / self-guided</t>
  </si>
  <si>
    <t xml:space="preserve">86.7% / 79.1% / 48.2%</t>
  </si>
  <si>
    <t xml:space="preserve">Bakanaitė 2025</t>
  </si>
  <si>
    <t xml:space="preserve">Guidance is the active ingredient, and it works through engagement</t>
  </si>
  <si>
    <t xml:space="preserve">Apps for anxiety vs active or placebo app</t>
  </si>
  <si>
    <t xml:space="preserve">g = 0.10, NOT significant (vs passive controls 0.28)</t>
  </si>
  <si>
    <t xml:space="preserve">Linardon 2024, Clin Psychol Rev 107:102370</t>
  </si>
  <si>
    <t xml:space="preserve">The entire app effect may be attention, expectancy and measurement reactivity</t>
  </si>
  <si>
    <t xml:space="preserve">Exercise, DIAGNOSED anxiety disorders</t>
  </si>
  <si>
    <t xml:space="preserve">SMD −0.582; 6 RCTs, n = 262</t>
  </si>
  <si>
    <t xml:space="preserve">Stubbs 2017, Psychiatry Res 249:102</t>
  </si>
  <si>
    <t xml:space="preserve">The published CI is ARITHMETICALLY IMPOSSIBLE — point estimate lies outside it</t>
  </si>
  <si>
    <t xml:space="preserve">Exercise, anxiety symptoms (umbrella)</t>
  </si>
  <si>
    <t xml:space="preserve">median ES −0.42 (IQR −0.66 to −0.26) vs usual care</t>
  </si>
  <si>
    <t xml:space="preserve">Singh 2023, Br J Sports Med</t>
  </si>
  <si>
    <t xml:space="preserve">77 of 97 included reviews rated critically low on AMSTAR-2</t>
  </si>
  <si>
    <t xml:space="preserve">Mindfulness vs active controls, anxiety</t>
  </si>
  <si>
    <t xml:space="preserve">ES 0.38 (0.12–0.64) at 8 weeks</t>
  </si>
  <si>
    <t xml:space="preserve">Goyal 2014, JAMA Intern Med 174:357</t>
  </si>
  <si>
    <t xml:space="preserve">'No evidence that meditation programs were better than any active treatment'</t>
  </si>
  <si>
    <t xml:space="preserve">MBSR vs escitalopram</t>
  </si>
  <si>
    <t xml:space="preserve">Noninferior, difference −0.07 (−0.38 to 0.23)</t>
  </si>
  <si>
    <t xml:space="preserve">Hoge 2023, JAMA Psychiatry 80:13</t>
  </si>
  <si>
    <t xml:space="preserve">Adverse events 15.4% MBSR vs 78.6% escitalopram. Noninferiority margin 0.495 is wide</t>
  </si>
  <si>
    <t xml:space="preserve">MBSR videoconference replication</t>
  </si>
  <si>
    <t xml:space="preserve">Noninferiority NOT supported, p = 0.17</t>
  </si>
  <si>
    <t xml:space="preserve">Hoge 2025, J Affect Disord 384:163</t>
  </si>
  <si>
    <t xml:space="preserve">Group ACT, anxiety</t>
  </si>
  <si>
    <t xml:space="preserve">g = 0.52 vs non-active controls; NULL vs active controls</t>
  </si>
  <si>
    <t xml:space="preserve">Ferreira 2022, J Affect Disord 309:297</t>
  </si>
  <si>
    <t xml:space="preserve">Superior to active controls for depression only, not anxiety</t>
  </si>
  <si>
    <t xml:space="preserve">Applied relaxation, GAD, low-risk-of-bias only</t>
  </si>
  <si>
    <t xml:space="preserve">−0.47 (−1.18 to 0.23) — loses significance</t>
  </si>
  <si>
    <t xml:space="preserve">Papola 2024, JAMA Psychiatry 81:250</t>
  </si>
  <si>
    <t xml:space="preserve">Its guideline status is stronger than its current evidence</t>
  </si>
  <si>
    <t xml:space="preserve">D-cycloserine augmentation at follow-up</t>
  </si>
  <si>
    <t xml:space="preserve">d = −0.19, CI crosses zero</t>
  </si>
  <si>
    <t xml:space="preserve">Mataix-Cols 2017, JAMA Psychiatry 74:501</t>
  </si>
  <si>
    <t xml:space="preserve">IPD from 21 of 22 eligible trials, 1,047 participants</t>
  </si>
  <si>
    <t xml:space="preserve">Propranolol: total RCT evidence, all anxiety disorders</t>
  </si>
  <si>
    <t xml:space="preserve">8 studies; largest social-phobia trial n = 16</t>
  </si>
  <si>
    <t xml:space="preserve">Steenen 2016, J Psychopharmacol 30:128</t>
  </si>
  <si>
    <t xml:space="preserve">'Insufficient to support the routine use of propranolol in… any of the anxiety disorders'</t>
  </si>
  <si>
    <t xml:space="preserve">Cannabinoids for anxiety</t>
  </si>
  <si>
    <t xml:space="preserve">No significant effect; adverse events OR 1.75, NNTH 7</t>
  </si>
  <si>
    <t xml:space="preserve">Wilson 2026, Lancet Psychiatry 13:304</t>
  </si>
  <si>
    <t xml:space="preserve">54 trials, 2,477 participants. Reported for cannabinoids generally, not CBD alone</t>
  </si>
  <si>
    <t xml:space="preserve">Kava</t>
  </si>
  <si>
    <t xml:space="preserve">HAM-A WMD 5.0 (1.1–8.8), p = 0.01</t>
  </si>
  <si>
    <t xml:space="preserve">Pittler &amp; Ernst 2003, Cochrane</t>
  </si>
  <si>
    <t xml:space="preserve">Best-evidenced botanical; withdrawn in Germany 2002 over idiosyncratic hepatotoxicity</t>
  </si>
  <si>
    <t xml:space="preserve">Silexan trial: paroxetine active comparator</t>
  </si>
  <si>
    <t xml:space="preserve">FAILED to separate from placebo (p = 0.10)</t>
  </si>
  <si>
    <t xml:space="preserve">Kasper 2014, Int J Neuropsychopharmacol 17:859</t>
  </si>
  <si>
    <t xml:space="preserve">Two authors are employees of the manufacturer</t>
  </si>
  <si>
    <t xml:space="preserve">Ashwagandha pooled estimates, overlapping trials</t>
  </si>
  <si>
    <t xml:space="preserve">SMD −1.55 to −6.87; I² 93–98%</t>
  </si>
  <si>
    <t xml:space="preserve">Four meta-analyses 2022–2026</t>
  </si>
  <si>
    <t xml:space="preserve">−6.87 is nearly seven SDs — larger than any psychiatric intervention ever demonstrated</t>
  </si>
  <si>
    <t xml:space="preserve">Ashwagandha liver injury</t>
  </si>
  <si>
    <t xml:space="preserve">25 patients; 1 transplant, 3 deaths</t>
  </si>
  <si>
    <t xml:space="preserve">McIntyre 2026, Cureus 18:e109764</t>
  </si>
  <si>
    <t xml:space="preserve">Predominantly cholestatic/mixed injury</t>
  </si>
  <si>
    <t xml:space="preserve">CBT + taper vs taper alone, benzodiazepine cessation</t>
  </si>
  <si>
    <t xml:space="preserve">NNT 3.2 at 3 months; NNT 2.8 at 6–12 months</t>
  </si>
  <si>
    <t xml:space="preserve">Takeshima 2021, Psychiatry Clin Neurosci 75:119</t>
  </si>
  <si>
    <t xml:space="preserve">No pharmacological taper aid has convincing support</t>
  </si>
  <si>
    <t xml:space="preserve">Psilocybin, end-of-life anxiety</t>
  </si>
  <si>
    <t xml:space="preserve">n = 29 and n = 51; blinding compromised in both</t>
  </si>
  <si>
    <t xml:space="preserve">Ross 2016; Griffiths 2016</t>
  </si>
  <si>
    <t xml:space="preserve">Outcome mediated through an experience available only to the unblinded high-dose arm</t>
  </si>
  <si>
    <t xml:space="preserve">MDMA-assisted therapy regulatory status</t>
  </si>
  <si>
    <t xml:space="preserve">FDA declined approval in 2024</t>
  </si>
  <si>
    <t xml:space="preserve">Singh 2025, CNS Drugs 39:339</t>
  </si>
  <si>
    <t xml:space="preserve">Cited blinding failure, missing safety assessments, misconduct allegations</t>
  </si>
  <si>
    <t xml:space="preserve">Antidepressant publication bias</t>
  </si>
  <si>
    <t xml:space="preserve">Literature suggested 94% positive; FDA data showed 51%</t>
  </si>
  <si>
    <t xml:space="preserve">Turner 2008, NEJM 358:252</t>
  </si>
  <si>
    <t xml:space="preserve">Effect-size inflation 32% overall</t>
  </si>
  <si>
    <t xml:space="preserve">Intervention</t>
  </si>
  <si>
    <t xml:space="preserve">Outcome</t>
  </si>
  <si>
    <t xml:space="preserve">Effect size</t>
  </si>
  <si>
    <t xml:space="preserve">CI lower</t>
  </si>
  <si>
    <t xml:space="preserve">CI upper</t>
  </si>
  <si>
    <t xml:space="preserve">Evidence tier</t>
  </si>
  <si>
    <t xml:space="preserve">COMPARATOR</t>
  </si>
  <si>
    <t xml:space="preserve">Significant?</t>
  </si>
  <si>
    <t xml:space="preserve">Note</t>
  </si>
  <si>
    <t xml:space="preserve">CBT, anxiety-related disorders (pooled)</t>
  </si>
  <si>
    <t xml:space="preserve">Target disorder symptoms</t>
  </si>
  <si>
    <t xml:space="preserve">Strong</t>
  </si>
  <si>
    <t xml:space="preserve">psychological or pill placebo</t>
  </si>
  <si>
    <t xml:space="preserve">Carpenter 2018</t>
  </si>
  <si>
    <t xml:space="preserve">41 placebo-controlled trials, N=2,843. Small-to-moderate for PTSD, social anxiety, panic</t>
  </si>
  <si>
    <t xml:space="preserve">Social anxiety symptoms</t>
  </si>
  <si>
    <t xml:space="preserve">PSYCHOLOGICAL PLACEBO</t>
  </si>
  <si>
    <t xml:space="preserve">−1.19 against a waitlist. One of only two classes to beat an appropriate placebo</t>
  </si>
  <si>
    <t xml:space="preserve">PILL PLACEBO</t>
  </si>
  <si>
    <t xml:space="preserve">−0.91 against a waitlist</t>
  </si>
  <si>
    <t xml:space="preserve">Failure to respond</t>
  </si>
  <si>
    <t xml:space="preserve">pill placebo</t>
  </si>
  <si>
    <t xml:space="preserve">Bighelli 2018</t>
  </si>
  <si>
    <t xml:space="preserve">RR 0.72 (0.66–0.79), NNTB 7. Converted to a rough SMD-equivalent for display only</t>
  </si>
  <si>
    <t xml:space="preserve">Guided internet CBT</t>
  </si>
  <si>
    <t xml:space="preserve">Anxiety and depression</t>
  </si>
  <si>
    <t xml:space="preserve">FACE-TO-FACE CBT</t>
  </si>
  <si>
    <t xml:space="preserve">Hedman-Lagerlöf 2023</t>
  </si>
  <si>
    <t xml:space="preserve">EQUIVALENCE finding — near-zero is the good result. 31 RCTs, 16 conditions</t>
  </si>
  <si>
    <t xml:space="preserve">CBT, GAD</t>
  </si>
  <si>
    <t xml:space="preserve">GAD symptoms</t>
  </si>
  <si>
    <t xml:space="preserve">Moderate</t>
  </si>
  <si>
    <t xml:space="preserve">treatment as usual</t>
  </si>
  <si>
    <t xml:space="preserve">Papola 2024</t>
  </si>
  <si>
    <t xml:space="preserve">65 RCTs, 5,048 participants; moderate certainty; held at 3–12 month follow-up</t>
  </si>
  <si>
    <t xml:space="preserve">Third-wave CBT, GAD</t>
  </si>
  <si>
    <t xml:space="preserve">Moderate certainty</t>
  </si>
  <si>
    <t xml:space="preserve">Mindfulness meditation, anxiety</t>
  </si>
  <si>
    <t xml:space="preserve">Anxiety</t>
  </si>
  <si>
    <t xml:space="preserve">ACTIVE CONTROLS</t>
  </si>
  <si>
    <t xml:space="preserve">Goyal 2014</t>
  </si>
  <si>
    <t xml:space="preserve">Every included trial had an active control. No better than ANY active treatment</t>
  </si>
  <si>
    <t xml:space="preserve">MBSR</t>
  </si>
  <si>
    <t xml:space="preserve">Anxiety disorders</t>
  </si>
  <si>
    <t xml:space="preserve">ESCITALOPRAM 10–20 mg</t>
  </si>
  <si>
    <t xml:space="preserve">Hoge 2023</t>
  </si>
  <si>
    <t xml:space="preserve">Noninferior; margin 0.495 is wide. AEs 15.4% vs 78.6%. Videoconference replication FAILED</t>
  </si>
  <si>
    <t xml:space="preserve">Group ACT</t>
  </si>
  <si>
    <t xml:space="preserve">non-active controls only</t>
  </si>
  <si>
    <t xml:space="preserve">Ferreira 2022</t>
  </si>
  <si>
    <t xml:space="preserve">NOT superior to active controls (e.g. CBT) for anxiety — only for depression</t>
  </si>
  <si>
    <t xml:space="preserve">Exercise</t>
  </si>
  <si>
    <t xml:space="preserve">Anxiety symptoms</t>
  </si>
  <si>
    <t xml:space="preserve">usual care</t>
  </si>
  <si>
    <t xml:space="preserve">Singh 2023</t>
  </si>
  <si>
    <t xml:space="preserve">77 of 97 included reviews rated critically low quality; cannot blind</t>
  </si>
  <si>
    <t xml:space="preserve">Benzodiazepines</t>
  </si>
  <si>
    <t xml:space="preserve">Panic / social anxiety</t>
  </si>
  <si>
    <t xml:space="preserve">waitlist (social); placebo, LOW quality (panic)</t>
  </si>
  <si>
    <t xml:space="preserve">Mayo-Wilson 2014; Guaiana 2023</t>
  </si>
  <si>
    <t xml:space="preserve">Top-ranked for response and lowest dropout in panic. Never established vs appropriate placebo</t>
  </si>
  <si>
    <t xml:space="preserve">Anxiety (HAM-A)</t>
  </si>
  <si>
    <t xml:space="preserve">placebo</t>
  </si>
  <si>
    <t xml:space="preserve">Pittler &amp; Ernst 2003</t>
  </si>
  <si>
    <t xml:space="preserve">HAM-A WMD 5.0 points (1.1–8.8). Withdrawn in Germany 2002 over hepatotoxicity</t>
  </si>
  <si>
    <t xml:space="preserve">Interpretation bias modification</t>
  </si>
  <si>
    <t xml:space="preserve">Limited</t>
  </si>
  <si>
    <t xml:space="preserve">SHAM</t>
  </si>
  <si>
    <t xml:space="preserve">Fodor 2020</t>
  </si>
  <si>
    <t xml:space="preserve">Prediction intervals include zero; 4 of 85 trials at low risk of bias</t>
  </si>
  <si>
    <t xml:space="preserve">Applied relaxation, GAD</t>
  </si>
  <si>
    <t xml:space="preserve">Falls to 0.47 (−0.23 to 1.18), NON-SIGNIFICANT, excluding high-risk-of-bias trials</t>
  </si>
  <si>
    <t xml:space="preserve">DIAGNOSED anxiety disorders</t>
  </si>
  <si>
    <t xml:space="preserve">usual treatment</t>
  </si>
  <si>
    <t xml:space="preserve">Stubbs 2017</t>
  </si>
  <si>
    <t xml:space="preserve">6 RCTs, n=262. Published CI is arithmetically impossible — point estimate lies outside it</t>
  </si>
  <si>
    <t xml:space="preserve">Apps for anxiety</t>
  </si>
  <si>
    <t xml:space="preserve">Generalized anxiety</t>
  </si>
  <si>
    <t xml:space="preserve">mostly PASSIVE controls</t>
  </si>
  <si>
    <t xml:space="preserve">Linardon 2024</t>
  </si>
  <si>
    <t xml:space="preserve">NNT 12.4, N=22,394. Against an active/placebo app: 0.10, non-significant</t>
  </si>
  <si>
    <t xml:space="preserve">Psilocybin</t>
  </si>
  <si>
    <t xml:space="preserve">End-of-life anxiety</t>
  </si>
  <si>
    <t xml:space="preserve">niacin / very low dose</t>
  </si>
  <si>
    <t xml:space="preserve">n=29 and n=51. Functional unblinding essentially certain in both</t>
  </si>
  <si>
    <t xml:space="preserve">Attention Bias Modification</t>
  </si>
  <si>
    <t xml:space="preserve">Clinical general anxiety</t>
  </si>
  <si>
    <t xml:space="preserve">Null/insufficient</t>
  </si>
  <si>
    <t xml:space="preserve">sham</t>
  </si>
  <si>
    <t xml:space="preserve">NOT significant. Registered replication found Bayesian evidence for the null</t>
  </si>
  <si>
    <t xml:space="preserve">D-cycloserine augmentation</t>
  </si>
  <si>
    <t xml:space="preserve">Anxiety, at follow-up</t>
  </si>
  <si>
    <t xml:space="preserve">placebo + exposure</t>
  </si>
  <si>
    <t xml:space="preserve">Mataix-Cols 2017</t>
  </si>
  <si>
    <t xml:space="preserve">CI crosses zero. IPD from 21 of 22 eligible trials</t>
  </si>
  <si>
    <t xml:space="preserve">vs an active or placebo app</t>
  </si>
  <si>
    <t xml:space="preserve">ACTIVE / PLACEBO APP</t>
  </si>
  <si>
    <t xml:space="preserve">NON-SIGNIFICANT. The entire app effect may be attention and expectancy</t>
  </si>
  <si>
    <t xml:space="preserve">Cannabinoids</t>
  </si>
  <si>
    <t xml:space="preserve">Wilson 2026</t>
  </si>
  <si>
    <t xml:space="preserve">54 trials, 2,477 participants: no significant effect. AEs OR 1.75, NNTH 7</t>
  </si>
  <si>
    <t xml:space="preserve">Propranolol</t>
  </si>
  <si>
    <t xml:space="preserve">Any anxiety disorder</t>
  </si>
  <si>
    <t xml:space="preserve">placebo / benzodiazepine</t>
  </si>
  <si>
    <t xml:space="preserve">Steenen 2016</t>
  </si>
  <si>
    <t xml:space="preserve">8 trials TOTAL; largest social-phobia study n=16</t>
  </si>
  <si>
    <t xml:space="preserve">Ashwagandha</t>
  </si>
  <si>
    <t xml:space="preserve">Four meta-analyses 2022–26</t>
  </si>
  <si>
    <t xml:space="preserve">Pooled estimates span SMD −1.55 to −6.87, I² 93–98%. Literature not trustworthy</t>
  </si>
  <si>
    <t xml:space="preserve">Magnesium / chamomile / weighted blankets / L-theanine</t>
  </si>
  <si>
    <t xml:space="preserve">—</t>
  </si>
  <si>
    <t xml:space="preserve">Various</t>
  </si>
  <si>
    <t xml:space="preserve">No adequate meta-analytic estimate in anxiety exists</t>
  </si>
  <si>
    <t xml:space="preserve">Ketamine</t>
  </si>
  <si>
    <t xml:space="preserve">Diagnosed anxiety disorders</t>
  </si>
  <si>
    <t xml:space="preserve">No meta-analysis exists</t>
  </si>
  <si>
    <t xml:space="preserve">Only placebo-controlled RCT in a primary anxiety disorder: n=18, blind broken 17/18</t>
  </si>
  <si>
    <t xml:space="preserve">Blue = value read directly from the primary source. Blank CI = not reported in an accessible primary source; do not reconstruct.</t>
  </si>
  <si>
    <t xml:space="preserve">As first reported</t>
  </si>
  <si>
    <t xml:space="preserve">After correction</t>
  </si>
  <si>
    <t xml:space="preserve">Shrinkage</t>
  </si>
  <si>
    <t xml:space="preserve">% smaller</t>
  </si>
  <si>
    <t xml:space="preserve">What the correction was</t>
  </si>
  <si>
    <t xml:space="preserve">waitlist → psychological placebo</t>
  </si>
  <si>
    <t xml:space="preserve">Mayo-Wilson 2014, Lancet Psychiatry</t>
  </si>
  <si>
    <t xml:space="preserve">waitlist → pill placebo</t>
  </si>
  <si>
    <t xml:space="preserve">CBT, social anxiety</t>
  </si>
  <si>
    <t xml:space="preserve">all trials → high-quality trials only</t>
  </si>
  <si>
    <t xml:space="preserve">Cuijpers 2016, World Psychiatry</t>
  </si>
  <si>
    <t xml:space="preserve">all trials → adjusted for publication bias</t>
  </si>
  <si>
    <t xml:space="preserve">Cuijpers 2016</t>
  </si>
  <si>
    <t xml:space="preserve">CBT, panic disorder</t>
  </si>
  <si>
    <t xml:space="preserve">all trials → excluding high risk of bias (loses significance)</t>
  </si>
  <si>
    <t xml:space="preserve">Papola 2024, JAMA Psychiatry</t>
  </si>
  <si>
    <t xml:space="preserve">all samples → clinical samples (non-significant)</t>
  </si>
  <si>
    <t xml:space="preserve">Hakamata 2010 → Cristea 2015</t>
  </si>
  <si>
    <t xml:space="preserve">ABM, social anxiety</t>
  </si>
  <si>
    <t xml:space="preserve">reported → trim-and-fill adjusted (non-significant)</t>
  </si>
  <si>
    <t xml:space="preserve">Cristea 2015, BJPsych</t>
  </si>
  <si>
    <t xml:space="preserve">Mindfulness apps, anxiety</t>
  </si>
  <si>
    <t xml:space="preserve">passive control → active/placebo app (non-significant)</t>
  </si>
  <si>
    <t xml:space="preserve">Mindfulness, general</t>
  </si>
  <si>
    <t xml:space="preserve">no treatment → an evidence-based treatment</t>
  </si>
  <si>
    <t xml:space="preserve">Goldberg 2018 (stress companion)</t>
  </si>
  <si>
    <t xml:space="preserve">MEAN</t>
  </si>
  <si>
    <t xml:space="preserve">Every correction runs the same direction. None is exotic — swapping a waitlist for a credible placebo, restricting to high-quality trials, and adjusting for publication bias are all standard practice.</t>
  </si>
  <si>
    <t xml:space="preserve">Anxiety (g)</t>
  </si>
  <si>
    <t xml:space="preserve">Acute stress (g)</t>
  </si>
  <si>
    <t xml:space="preserve">Clinical burnout (g)</t>
  </si>
  <si>
    <t xml:space="preserve">Measured in how many?</t>
  </si>
  <si>
    <t xml:space="preserve">Attentional control (composite)</t>
  </si>
  <si>
    <t xml:space="preserve">Shi 2019 (N=8,292)</t>
  </si>
  <si>
    <t xml:space="preserve">Anxiety: efficiency NOT effectiveness</t>
  </si>
  <si>
    <t xml:space="preserve">Verbal fluency</t>
  </si>
  <si>
    <t xml:space="preserve">Gavelin 2022</t>
  </si>
  <si>
    <t xml:space="preserve">Largest burnout effect</t>
  </si>
  <si>
    <t xml:space="preserve">Attention / processing speed</t>
  </si>
  <si>
    <t xml:space="preserve">Executive function</t>
  </si>
  <si>
    <t xml:space="preserve">Shields 2016; Gavelin 2022</t>
  </si>
  <si>
    <t xml:space="preserve">Acute stress figure is inhibition overall — NOT significant</t>
  </si>
  <si>
    <t xml:space="preserve">Working memory</t>
  </si>
  <si>
    <t xml:space="preserve">Moran 2016; Shields 2016; Gavelin 2022</t>
  </si>
  <si>
    <t xml:space="preserve">The one domain measured in all three literatures</t>
  </si>
  <si>
    <t xml:space="preserve">Memory retrieval</t>
  </si>
  <si>
    <t xml:space="preserve">Shields 2017; Gavelin 2022</t>
  </si>
  <si>
    <t xml:space="preserve">Acute stress: worse for emotional material</t>
  </si>
  <si>
    <t xml:space="preserve">Memory consolidation</t>
  </si>
  <si>
    <t xml:space="preserve">Shields 2017</t>
  </si>
  <si>
    <t xml:space="preserve">Acute stress ENHANCES consolidation</t>
  </si>
  <si>
    <t xml:space="preserve">Updating</t>
  </si>
  <si>
    <t xml:space="preserve">Shi 2019</t>
  </si>
  <si>
    <t xml:space="preserve">Anxiety: NOT impaired — spared. Why WM does not mediate math anxiety</t>
  </si>
  <si>
    <t xml:space="preserve">Crystallised ability</t>
  </si>
  <si>
    <t xml:space="preserve">Burnout: intact — no patient-control difference</t>
  </si>
  <si>
    <t xml:space="preserve">Blank cells are genuine gaps, not zeros — the comparison has not been made.</t>
  </si>
  <si>
    <t xml:space="preserve">DO NOT OVER-READ: the three literatures use non-comparable designs. Anxiety findings are correlational trait self-report × task</t>
  </si>
  <si>
    <t xml:space="preserve">performance; acute-stress findings are within-subject experimental; burnout findings are clinical group comparisons.</t>
  </si>
  <si>
    <t xml:space="preserve">What the data CAN support: anxiety's cost falls on speed rather than accuracy (efficiency not effectiveness, 58 studies), while</t>
  </si>
  <si>
    <t xml:space="preserve">clinical burnout produces a genuine ability-level decrement in fluid reasoning with crystallised knowledge spared.</t>
  </si>
  <si>
    <t xml:space="preserve">A COST signature versus a CAPACITY signature — and the stress companion reached the same distinction from bioenergetics.</t>
  </si>
  <si>
    <t xml:space="preserve">Status</t>
  </si>
  <si>
    <t xml:space="preserve">Claim</t>
  </si>
  <si>
    <t xml:space="preserve">What checking found</t>
  </si>
  <si>
    <t xml:space="preserve">Recommended handling</t>
  </si>
  <si>
    <t xml:space="preserve">Corrected</t>
  </si>
  <si>
    <t xml:space="preserve">Reduced total choline is the only replicated MRS finding in anxiety</t>
  </si>
  <si>
    <t xml:space="preserve">NAA was ALSO reduced across all cortical regions. tCho is the only finding significant with AND without outlier exclusion.</t>
  </si>
  <si>
    <t xml:space="preserve">State both findings</t>
  </si>
  <si>
    <t xml:space="preserve">ENIGMA panic effects are all d = −0.07 to −0.13</t>
  </si>
  <si>
    <t xml:space="preserve">True for case-control contrasts, but omits the paper's largest effect: early-onset panic → larger lateral ventricles, d = 0.31–0.38.</t>
  </si>
  <si>
    <t xml:space="preserve">Report both, and note the neurodevelopmental reading</t>
  </si>
  <si>
    <t xml:space="preserve">CBD shows no effect on anxiety across 54 trials</t>
  </si>
  <si>
    <t xml:space="preserve">The null is reported for CANNABINOIDS GENERALLY; the abstract does not isolate a CBD-only anxiety stratum. Full text paywalled.</t>
  </si>
  <si>
    <t xml:space="preserve">Say 'cannabinoids'; treat CBD-specific framing as unverified</t>
  </si>
  <si>
    <t xml:space="preserve">The ABM registered replication found Bayesian null evidence on all measures</t>
  </si>
  <si>
    <t xml:space="preserve">FOUR of five. The depression measure was insensitive, not null-supporting.</t>
  </si>
  <si>
    <t xml:space="preserve">Say four of five, including the bias itself</t>
  </si>
  <si>
    <t xml:space="preserve">'Anxiet-' occurs twice in Moncrieff et al. 2022</t>
  </si>
  <si>
    <t xml:space="preserve">ONCE in readable text (two raw-XML hits resolve to the same reference). Scope conclusion unaffected.</t>
  </si>
  <si>
    <t xml:space="preserve">The umbrella review is about depression only</t>
  </si>
  <si>
    <t xml:space="preserve">Miscited</t>
  </si>
  <si>
    <t xml:space="preserve">Baxter et al., 'Challenging the myth of an epidemic'</t>
  </si>
  <si>
    <t xml:space="preserve">It is in DEPRESSION AND ANXIETY 31:506–516, not Psychological Medicine. A different 2014 Baxter paper is in Psychol Med.</t>
  </si>
  <si>
    <t xml:space="preserve">Correct the journal</t>
  </si>
  <si>
    <t xml:space="preserve">Schmidt, Zvolensky &amp; Maner (2006)</t>
  </si>
  <si>
    <t xml:space="preserve">Journal of Psychiatric Research 40:691–699, not Journal of Abnormal Psychology.</t>
  </si>
  <si>
    <t xml:space="preserve">Hancock &amp; Ganey (2003)</t>
  </si>
  <si>
    <t xml:space="preserve">Journal of Human Performance in Extreme Environments 7:5–14, not Journal of Performance Psychology.</t>
  </si>
  <si>
    <t xml:space="preserve">Costello et al. (2019)</t>
  </si>
  <si>
    <t xml:space="preserve">BMJ Open, not Translational Psychiatry.</t>
  </si>
  <si>
    <t xml:space="preserve">GAD's 6-month criterion 'reduced to 3 months in DSM-5'</t>
  </si>
  <si>
    <t xml:space="preserve">INCORRECT. Describes a rejected pre-publication draft proposal.</t>
  </si>
  <si>
    <t xml:space="preserve">DSM-5 and DSM-5-TR retain 6 months</t>
  </si>
  <si>
    <t xml:space="preserve">Unverifiable</t>
  </si>
  <si>
    <t xml:space="preserve">MacLeod, Mathews &amp; Tata (1986) — N, design, effect size</t>
  </si>
  <si>
    <t xml:space="preserve">No abstract indexed anywhere. The single most-cited experiment in the field is unverifiable from open sources.</t>
  </si>
  <si>
    <t xml:space="preserve">Cite by title only</t>
  </si>
  <si>
    <t xml:space="preserve">Duits et al. (2015) — ALL effect sizes and CIs</t>
  </si>
  <si>
    <t xml:space="preserve">Closed access; no citing open-access source quotes them. Only directions and sample counts verified.</t>
  </si>
  <si>
    <t xml:space="preserve">Anyone citing a specific d should be asked to show the table</t>
  </si>
  <si>
    <t xml:space="preserve">von der Embse et al. (2018) — every effect size</t>
  </si>
  <si>
    <t xml:space="preserve">The abstract contains no r, k-per-outcome, N, CI, heterogeneity or bias statistic. Only '238 studies' is verifiable.</t>
  </si>
  <si>
    <t xml:space="preserve">Do not quote any effect size from it</t>
  </si>
  <si>
    <t xml:space="preserve">Schmukle (2005) — exact reliability coefficients</t>
  </si>
  <si>
    <t xml:space="preserve">Closed access. Only the verbatim 'completely unreliable' conclusion is verified.</t>
  </si>
  <si>
    <t xml:space="preserve">Quote the conclusion, not a coefficient</t>
  </si>
  <si>
    <t xml:space="preserve">Browning et al. (2015) — N and effect size</t>
  </si>
  <si>
    <t xml:space="preserve">Not in the abstract.</t>
  </si>
  <si>
    <t xml:space="preserve">Describe the finding, not its magnitude</t>
  </si>
  <si>
    <t xml:space="preserve">Etkin &amp; Wager (2007) — study count</t>
  </si>
  <si>
    <t xml:space="preserve">Coordinate-based meta-analysis: reports NO effect sizes or CIs at all.</t>
  </si>
  <si>
    <t xml:space="preserve">Never quote an effect size from it</t>
  </si>
  <si>
    <t xml:space="preserve">Balban et al. (2023) — analysed N, anxiety effect size, attrition</t>
  </si>
  <si>
    <t xml:space="preserve">PMC blocked; abstract reports p-values only.</t>
  </si>
  <si>
    <t xml:space="preserve">Describe the comparator (meditation), not a magnitude</t>
  </si>
  <si>
    <t xml:space="preserve">Stubbs et al. (2017) exercise CI</t>
  </si>
  <si>
    <t xml:space="preserve">The published interval is ARITHMETICALLY IMPOSSIBLE — the point estimate lies outside it.</t>
  </si>
  <si>
    <t xml:space="preserve">Report the point estimate and flag the error</t>
  </si>
  <si>
    <t xml:space="preserve">Baxter et al. (2014, Psychol Med) UI for 390 DALYs/100,000</t>
  </si>
  <si>
    <t xml:space="preserve">Printed as '191–371', which excludes its own point estimate. Apparent typo, unresolved.</t>
  </si>
  <si>
    <t xml:space="preserve">Do not quote the interval</t>
  </si>
  <si>
    <t xml:space="preserve">Bad provenance</t>
  </si>
  <si>
    <t xml:space="preserve">'US$1 trillion per year' for depression and anxiety</t>
  </si>
  <si>
    <t xml:space="preserve">Traced to a 2016 WHO PRESS RELEASE. NOT computable from its usual citation, which reports 15-year cumulative NPVs.</t>
  </si>
  <si>
    <t xml:space="preserve">Do not cite as an annual cost</t>
  </si>
  <si>
    <t xml:space="preserve">'$6 trillion by 2030'</t>
  </si>
  <si>
    <t xml:space="preserve">Grey literature (WEF/Harvard 2011), and covers ALL mental illness, not anxiety and depression.</t>
  </si>
  <si>
    <t xml:space="preserve">State the scope if used at all</t>
  </si>
  <si>
    <t xml:space="preserve">WHO's '359 million with an anxiety disorder in 2021'</t>
  </si>
  <si>
    <t xml:space="preserve">Not new epidemiology — propagates the modelled COVID adjustment forward from GBD 2019's 301.4 million.</t>
  </si>
  <si>
    <t xml:space="preserve">Inconsistent with the null same-cohort COVID finding</t>
  </si>
  <si>
    <t xml:space="preserve">'1 in 9 → 1 in 5' UK youth mental health trend</t>
  </si>
  <si>
    <t xml:space="preserve">Straddles an instrument change (DAWBA diagnostic interview → SDQ screening questionnaire).</t>
  </si>
  <si>
    <t xml:space="preserve">Do not cite</t>
  </si>
  <si>
    <t xml:space="preserve">Preprint</t>
  </si>
  <si>
    <t xml:space="preserve">Satti et al. (2025), volatility learning, N = 820</t>
  </si>
  <si>
    <t xml:space="preserve">bioRxiv preprint, no journal version. By far the largest test of the Browning 2015 claim.</t>
  </si>
  <si>
    <t xml:space="preserve">Flag as a preprint if used</t>
  </si>
  <si>
    <t xml:space="preserve">Does not exist</t>
  </si>
  <si>
    <t xml:space="preserve">A CAR meta-analysis in anxiety disorders</t>
  </si>
  <si>
    <t xml:space="preserve">Verified absent.</t>
  </si>
  <si>
    <t xml:space="preserve">Reportable as a finding</t>
  </si>
  <si>
    <t xml:space="preserve">A basal/diurnal cortisol meta-analysis in GAD, panic or social anxiety</t>
  </si>
  <si>
    <t xml:space="preserve">Any benzodiazepine-receptor PET/SPECT study in anxiety, 2009–2026</t>
  </si>
  <si>
    <t xml:space="preserve">Verified absent. Five studies exist, all 1997–2008, disagreeing on direction.</t>
  </si>
  <si>
    <t xml:space="preserve">A Cochrane review of probiotics for anxiety</t>
  </si>
  <si>
    <t xml:space="preserve">Verified absent (zero hits).</t>
  </si>
  <si>
    <t xml:space="preserve">A meta-analysis of oestradiol × fear extinction</t>
  </si>
  <si>
    <t xml:space="preserve">An anxiety-specific equivalent of Border et al. 2019</t>
  </si>
  <si>
    <t xml:space="preserve">Border tested depression outcomes only.</t>
  </si>
  <si>
    <t xml:space="preserve">A real gap that reviews paper over</t>
  </si>
  <si>
    <t xml:space="preserve">A meta-analysis of risk-taking in anxiety disorders</t>
  </si>
  <si>
    <t xml:space="preserve">'Anxiety causes risk aversion' is unsupported as a main effect</t>
  </si>
  <si>
    <t xml:space="preserve">Any published empirical test of the prevalence inflation hypothesis</t>
  </si>
  <si>
    <t xml:space="preserve">Verified absent, three years after the call to test it.</t>
  </si>
  <si>
    <t xml:space="preserve">The cheapest high-value study in the field</t>
  </si>
  <si>
    <t xml:space="preserve">Any well-powered study pitting avoidance against arousal as the driver of impairment</t>
  </si>
  <si>
    <t xml:space="preserve">Any CO2 challenge ever performed in CCHS patients</t>
  </si>
  <si>
    <t xml:space="preserve">Verified absent, 32 years after the theory requiring it was proposed.</t>
  </si>
  <si>
    <t xml:space="preserve">Klein's false suffocation alarm rests on 13 children and 2 events</t>
  </si>
  <si>
    <t xml:space="preserve">17 load-bearing claims were adversarially fact-checked. NO fabricated citations were found — notable, since ten were dated 2025-2026. Five required correction. This sheet exists so nobody launders the rest onward.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</si>
</sst>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0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6E4F7"/>
        <bgColor rgb="FFE7EFFA"/>
      </patternFill>
    </fill>
    <fill>
      <patternFill patternType="solid">
        <fgColor rgb="FFE7EFFA"/>
        <bgColor rgb="FFF4F7FC"/>
      </patternFill>
    </fill>
    <fill>
      <patternFill patternType="solid">
        <fgColor rgb="FFF4F7FC"/>
        <bgColor rgb="FFFFFFFF"/>
      </patternFill>
    </fill>
    <fill>
      <patternFill patternType="solid">
        <fgColor rgb="FFFBE9E7"/>
        <bgColor rgb="FFF4F7F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D6E4F7"/>
          <bgColor rgb="FF000000"/>
        </patternFill>
      </fill>
    </dxf>
    <dxf>
      <fill>
        <patternFill patternType="solid">
          <fgColor rgb="FFE7EFFA"/>
          <bgColor rgb="FF000000"/>
        </patternFill>
      </fill>
    </dxf>
    <dxf>
      <fill>
        <patternFill patternType="solid">
          <fgColor rgb="FFF4F7FC"/>
          <bgColor rgb="FF000000"/>
        </patternFill>
      </fill>
    </dxf>
    <dxf>
      <fill>
        <patternFill patternType="solid">
          <fgColor rgb="FFFBE9E7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7FC"/>
      <rgbColor rgb="FFE7EF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7"/>
      <rgbColor rgb="FFCCFFCC"/>
      <rgbColor rgb="FFFBE9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8"/>
    <col collapsed="false" customWidth="true" hidden="false" outlineLevel="0" max="2" min="2" style="1" width="1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</row>
    <row r="6" customFormat="false" ht="15" hidden="false" customHeight="true" outlineLevel="0" collapsed="false">
      <c r="A6" s="5" t="s">
        <v>4</v>
      </c>
    </row>
    <row r="7" customFormat="false" ht="15" hidden="false" customHeight="true" outlineLevel="0" collapsed="false">
      <c r="A7" s="5" t="s">
        <v>5</v>
      </c>
    </row>
    <row r="8" customFormat="false" ht="15" hidden="false" customHeight="true" outlineLevel="0" collapsed="false">
      <c r="A8" s="5" t="s">
        <v>6</v>
      </c>
    </row>
    <row r="10" customFormat="false" ht="15" hidden="false" customHeight="true" outlineLevel="0" collapsed="false">
      <c r="A10" s="4" t="s">
        <v>7</v>
      </c>
    </row>
    <row r="11" customFormat="false" ht="15" hidden="false" customHeight="true" outlineLevel="0" collapsed="false">
      <c r="A11" s="5" t="s">
        <v>8</v>
      </c>
    </row>
    <row r="12" customFormat="false" ht="15" hidden="false" customHeight="true" outlineLevel="0" collapsed="false">
      <c r="A12" s="5" t="s">
        <v>9</v>
      </c>
    </row>
    <row r="13" customFormat="false" ht="15" hidden="false" customHeight="true" outlineLevel="0" collapsed="false">
      <c r="A13" s="5" t="s">
        <v>10</v>
      </c>
    </row>
    <row r="14" customFormat="false" ht="15" hidden="false" customHeight="true" outlineLevel="0" collapsed="false">
      <c r="A14" s="5" t="s">
        <v>11</v>
      </c>
    </row>
    <row r="15" customFormat="false" ht="15" hidden="false" customHeight="true" outlineLevel="0" collapsed="false">
      <c r="A15" s="5" t="s">
        <v>12</v>
      </c>
    </row>
    <row r="17" customFormat="false" ht="15" hidden="false" customHeight="true" outlineLevel="0" collapsed="false">
      <c r="A17" s="4" t="s">
        <v>13</v>
      </c>
    </row>
    <row r="18" customFormat="false" ht="15" hidden="false" customHeight="true" outlineLevel="0" collapsed="false">
      <c r="A18" s="5" t="s">
        <v>14</v>
      </c>
    </row>
    <row r="19" customFormat="false" ht="15" hidden="false" customHeight="true" outlineLevel="0" collapsed="false">
      <c r="A19" s="5" t="s">
        <v>15</v>
      </c>
    </row>
    <row r="20" customFormat="false" ht="15" hidden="false" customHeight="true" outlineLevel="0" collapsed="false">
      <c r="A20" s="5" t="s">
        <v>16</v>
      </c>
    </row>
    <row r="21" customFormat="false" ht="15" hidden="false" customHeight="true" outlineLevel="0" collapsed="false">
      <c r="A21" s="5" t="s">
        <v>17</v>
      </c>
    </row>
    <row r="22" customFormat="false" ht="15" hidden="false" customHeight="true" outlineLevel="0" collapsed="false">
      <c r="A22" s="5" t="s">
        <v>18</v>
      </c>
    </row>
    <row r="23" customFormat="false" ht="15" hidden="false" customHeight="true" outlineLevel="0" collapsed="false">
      <c r="A23" s="5" t="s">
        <v>19</v>
      </c>
    </row>
    <row r="25" customFormat="false" ht="15" hidden="false" customHeight="true" outlineLevel="0" collapsed="false">
      <c r="A25" s="4" t="s">
        <v>20</v>
      </c>
    </row>
    <row r="26" customFormat="false" ht="15" hidden="false" customHeight="true" outlineLevel="0" collapsed="false">
      <c r="A26" s="5" t="s">
        <v>21</v>
      </c>
    </row>
    <row r="27" customFormat="false" ht="15" hidden="false" customHeight="true" outlineLevel="0" collapsed="false">
      <c r="A27" s="5" t="s">
        <v>22</v>
      </c>
    </row>
    <row r="28" customFormat="false" ht="15" hidden="false" customHeight="true" outlineLevel="0" collapsed="false">
      <c r="A28" s="5" t="s">
        <v>23</v>
      </c>
    </row>
    <row r="30" customFormat="false" ht="15" hidden="false" customHeight="true" outlineLevel="0" collapsed="false">
      <c r="A30" s="6" t="s">
        <v>24</v>
      </c>
    </row>
    <row r="31" customFormat="false" ht="15" hidden="false" customHeight="true" outlineLevel="0" collapsed="false">
      <c r="A31" s="6" t="s">
        <v>25</v>
      </c>
    </row>
    <row r="32" customFormat="false" ht="15" hidden="false" customHeight="true" outlineLevel="0" collapsed="false">
      <c r="A32" s="4" t="s">
        <v>26</v>
      </c>
    </row>
    <row r="33" customFormat="false" ht="15" hidden="false" customHeight="true" outlineLevel="0" collapsed="false">
      <c r="A33" s="5" t="s">
        <v>27</v>
      </c>
      <c r="B33" s="7" t="n">
        <f aca="false">COUNTA('All findings'!B2:B300)</f>
        <v>134</v>
      </c>
    </row>
    <row r="34" customFormat="false" ht="15" hidden="false" customHeight="true" outlineLevel="0" collapsed="false">
      <c r="A34" s="5" t="s">
        <v>28</v>
      </c>
      <c r="B34" s="7" t="n">
        <f aca="false">COUNTIF(Interventions!F2:F200,"Strong")</f>
        <v>5</v>
      </c>
    </row>
    <row r="35" customFormat="false" ht="15" hidden="false" customHeight="true" outlineLevel="0" collapsed="false">
      <c r="A35" s="5" t="s">
        <v>29</v>
      </c>
      <c r="B35" s="7" t="n">
        <f aca="false">COUNTIF(Interventions!F2:F200,"Moderate")</f>
        <v>8</v>
      </c>
    </row>
    <row r="36" customFormat="false" ht="15" hidden="false" customHeight="true" outlineLevel="0" collapsed="false">
      <c r="A36" s="5" t="s">
        <v>30</v>
      </c>
      <c r="B36" s="7" t="n">
        <f aca="false">COUNTIF(Interventions!F2:F200,"Limited")</f>
        <v>5</v>
      </c>
    </row>
    <row r="37" customFormat="false" ht="15" hidden="false" customHeight="true" outlineLevel="0" collapsed="false">
      <c r="A37" s="5" t="s">
        <v>31</v>
      </c>
      <c r="B37" s="7" t="n">
        <f aca="false">COUNTIF(Interventions!F2:F200,"Null/insufficient")</f>
        <v>8</v>
      </c>
    </row>
    <row r="38" customFormat="false" ht="15" hidden="false" customHeight="true" outlineLevel="0" collapsed="false">
      <c r="A38" s="5" t="s">
        <v>32</v>
      </c>
      <c r="B38" s="7" t="n">
        <f aca="false">COUNTIF(Interventions!G2:G200,"*waitlist*")+COUNTIF(Interventions!G2:G200,"*usual*")</f>
        <v>6</v>
      </c>
    </row>
    <row r="39" customFormat="false" ht="15" hidden="false" customHeight="true" outlineLevel="0" collapsed="false">
      <c r="A39" s="5" t="s">
        <v>33</v>
      </c>
      <c r="B39" s="7" t="n">
        <f aca="false">COUNTIF(Interventions!G2:G200,"*placebo*")+COUNTIF(Interventions!G2:G200,"*CBT*")+COUNTIF(Interventions!G2:G200,"*escitalopram*")</f>
        <v>13</v>
      </c>
    </row>
    <row r="40" customFormat="false" ht="15" hidden="false" customHeight="true" outlineLevel="0" collapsed="false">
      <c r="A40" s="5" t="s">
        <v>34</v>
      </c>
      <c r="B40" s="7" t="n">
        <f aca="false">COUNTIF(Interventions!H2:H200,"Yes")</f>
        <v>9</v>
      </c>
    </row>
    <row r="41" customFormat="false" ht="15" hidden="false" customHeight="true" outlineLevel="0" collapsed="false">
      <c r="A41" s="5" t="s">
        <v>35</v>
      </c>
      <c r="B41" s="7" t="n">
        <f aca="false">COUNTIF(Interventions!H2:H200,"No")</f>
        <v>4</v>
      </c>
    </row>
    <row r="42" customFormat="false" ht="15" hidden="false" customHeight="true" outlineLevel="0" collapsed="false">
      <c r="A42" s="5" t="s">
        <v>36</v>
      </c>
      <c r="B42" s="7" t="str">
        <f aca="false">TEXT(AVERAGE('Comparator corrections'!E2:E11),"0%")</f>
        <v>46%</v>
      </c>
    </row>
    <row r="43" customFormat="false" ht="15" hidden="false" customHeight="true" outlineLevel="0" collapsed="false">
      <c r="A43" s="5" t="s">
        <v>37</v>
      </c>
      <c r="B43" s="7" t="n">
        <f aca="false">COUNTA(Unverified!B2:B200)</f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46"/>
    <col collapsed="false" customWidth="true" hidden="false" outlineLevel="0" max="4" min="3" style="1" width="40"/>
    <col collapsed="false" customWidth="true" hidden="false" outlineLevel="0" max="5" min="5" style="1" width="58"/>
  </cols>
  <sheetData>
    <row r="1" customFormat="false" ht="21.75" hidden="false" customHeight="true" outlineLevel="0" collapsed="false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</row>
    <row r="2" customFormat="false" ht="23.25" hidden="false" customHeight="true" outlineLevel="0" collapsed="false">
      <c r="A2" s="9" t="s">
        <v>43</v>
      </c>
      <c r="B2" s="9" t="s">
        <v>44</v>
      </c>
      <c r="C2" s="9" t="s">
        <v>45</v>
      </c>
      <c r="D2" s="9" t="s">
        <v>46</v>
      </c>
      <c r="E2" s="9" t="s">
        <v>47</v>
      </c>
    </row>
    <row r="3" customFormat="false" ht="23.25" hidden="false" customHeight="true" outlineLevel="0" collapsed="false">
      <c r="A3" s="9" t="s">
        <v>43</v>
      </c>
      <c r="B3" s="9" t="s">
        <v>48</v>
      </c>
      <c r="C3" s="9" t="s">
        <v>49</v>
      </c>
      <c r="D3" s="9" t="s">
        <v>50</v>
      </c>
      <c r="E3" s="9" t="s">
        <v>51</v>
      </c>
    </row>
    <row r="4" customFormat="false" ht="15" hidden="false" customHeight="true" outlineLevel="0" collapsed="false">
      <c r="A4" s="9" t="s">
        <v>43</v>
      </c>
      <c r="B4" s="9" t="s">
        <v>52</v>
      </c>
      <c r="C4" s="9" t="s">
        <v>53</v>
      </c>
      <c r="D4" s="9" t="s">
        <v>54</v>
      </c>
      <c r="E4" s="9" t="s">
        <v>55</v>
      </c>
    </row>
    <row r="5" customFormat="false" ht="15" hidden="false" customHeight="true" outlineLevel="0" collapsed="false">
      <c r="A5" s="9" t="s">
        <v>43</v>
      </c>
      <c r="B5" s="9" t="s">
        <v>56</v>
      </c>
      <c r="C5" s="9" t="s">
        <v>57</v>
      </c>
      <c r="D5" s="9" t="s">
        <v>58</v>
      </c>
      <c r="E5" s="9" t="s">
        <v>59</v>
      </c>
    </row>
    <row r="6" customFormat="false" ht="15" hidden="false" customHeight="true" outlineLevel="0" collapsed="false">
      <c r="A6" s="9" t="s">
        <v>43</v>
      </c>
      <c r="B6" s="9" t="s">
        <v>60</v>
      </c>
      <c r="C6" s="9" t="s">
        <v>61</v>
      </c>
      <c r="D6" s="9" t="s">
        <v>62</v>
      </c>
      <c r="E6" s="9"/>
    </row>
    <row r="7" customFormat="false" ht="23.25" hidden="false" customHeight="true" outlineLevel="0" collapsed="false">
      <c r="A7" s="9" t="s">
        <v>43</v>
      </c>
      <c r="B7" s="9" t="s">
        <v>63</v>
      </c>
      <c r="C7" s="9" t="s">
        <v>64</v>
      </c>
      <c r="D7" s="9" t="s">
        <v>65</v>
      </c>
      <c r="E7" s="9" t="s">
        <v>66</v>
      </c>
    </row>
    <row r="8" customFormat="false" ht="23.25" hidden="false" customHeight="true" outlineLevel="0" collapsed="false">
      <c r="A8" s="9" t="s">
        <v>43</v>
      </c>
      <c r="B8" s="9" t="s">
        <v>67</v>
      </c>
      <c r="C8" s="9" t="s">
        <v>68</v>
      </c>
      <c r="D8" s="9" t="s">
        <v>69</v>
      </c>
      <c r="E8" s="9" t="s">
        <v>70</v>
      </c>
    </row>
    <row r="9" customFormat="false" ht="23.25" hidden="false" customHeight="true" outlineLevel="0" collapsed="false">
      <c r="A9" s="9" t="s">
        <v>43</v>
      </c>
      <c r="B9" s="9" t="s">
        <v>71</v>
      </c>
      <c r="C9" s="9" t="s">
        <v>72</v>
      </c>
      <c r="D9" s="9" t="s">
        <v>73</v>
      </c>
      <c r="E9" s="9" t="s">
        <v>74</v>
      </c>
    </row>
    <row r="10" customFormat="false" ht="15" hidden="false" customHeight="true" outlineLevel="0" collapsed="false">
      <c r="A10" s="9" t="s">
        <v>43</v>
      </c>
      <c r="B10" s="9" t="s">
        <v>75</v>
      </c>
      <c r="C10" s="9" t="s">
        <v>76</v>
      </c>
      <c r="D10" s="9" t="s">
        <v>77</v>
      </c>
      <c r="E10" s="9"/>
    </row>
    <row r="11" customFormat="false" ht="23.25" hidden="false" customHeight="true" outlineLevel="0" collapsed="false">
      <c r="A11" s="9" t="s">
        <v>43</v>
      </c>
      <c r="B11" s="9" t="s">
        <v>78</v>
      </c>
      <c r="C11" s="9" t="s">
        <v>79</v>
      </c>
      <c r="D11" s="9" t="s">
        <v>80</v>
      </c>
      <c r="E11" s="9" t="s">
        <v>81</v>
      </c>
    </row>
    <row r="12" customFormat="false" ht="23.25" hidden="false" customHeight="true" outlineLevel="0" collapsed="false">
      <c r="A12" s="9" t="s">
        <v>43</v>
      </c>
      <c r="B12" s="9" t="s">
        <v>82</v>
      </c>
      <c r="C12" s="9" t="s">
        <v>83</v>
      </c>
      <c r="D12" s="9" t="s">
        <v>84</v>
      </c>
      <c r="E12" s="9" t="s">
        <v>85</v>
      </c>
    </row>
    <row r="13" customFormat="false" ht="15" hidden="false" customHeight="true" outlineLevel="0" collapsed="false">
      <c r="A13" s="9" t="s">
        <v>43</v>
      </c>
      <c r="B13" s="9" t="s">
        <v>86</v>
      </c>
      <c r="C13" s="9" t="s">
        <v>87</v>
      </c>
      <c r="D13" s="9" t="s">
        <v>88</v>
      </c>
      <c r="E13" s="9" t="s">
        <v>89</v>
      </c>
    </row>
    <row r="14" customFormat="false" ht="15" hidden="false" customHeight="true" outlineLevel="0" collapsed="false">
      <c r="A14" s="9" t="s">
        <v>43</v>
      </c>
      <c r="B14" s="9" t="s">
        <v>90</v>
      </c>
      <c r="C14" s="9" t="s">
        <v>91</v>
      </c>
      <c r="D14" s="9" t="s">
        <v>92</v>
      </c>
      <c r="E14" s="9"/>
    </row>
    <row r="15" customFormat="false" ht="23.25" hidden="false" customHeight="true" outlineLevel="0" collapsed="false">
      <c r="A15" s="9" t="s">
        <v>43</v>
      </c>
      <c r="B15" s="9" t="s">
        <v>93</v>
      </c>
      <c r="C15" s="9" t="s">
        <v>94</v>
      </c>
      <c r="D15" s="9" t="s">
        <v>95</v>
      </c>
      <c r="E15" s="9" t="s">
        <v>96</v>
      </c>
    </row>
    <row r="16" customFormat="false" ht="15" hidden="false" customHeight="true" outlineLevel="0" collapsed="false">
      <c r="A16" s="9" t="s">
        <v>43</v>
      </c>
      <c r="B16" s="9" t="s">
        <v>97</v>
      </c>
      <c r="C16" s="9" t="s">
        <v>98</v>
      </c>
      <c r="D16" s="9" t="s">
        <v>99</v>
      </c>
      <c r="E16" s="9" t="s">
        <v>100</v>
      </c>
    </row>
    <row r="17" customFormat="false" ht="23.25" hidden="false" customHeight="true" outlineLevel="0" collapsed="false">
      <c r="A17" s="9" t="s">
        <v>43</v>
      </c>
      <c r="B17" s="9" t="s">
        <v>101</v>
      </c>
      <c r="C17" s="9" t="s">
        <v>102</v>
      </c>
      <c r="D17" s="9" t="s">
        <v>103</v>
      </c>
      <c r="E17" s="9" t="s">
        <v>104</v>
      </c>
    </row>
    <row r="18" customFormat="false" ht="23.25" hidden="false" customHeight="true" outlineLevel="0" collapsed="false">
      <c r="A18" s="9" t="s">
        <v>43</v>
      </c>
      <c r="B18" s="9" t="s">
        <v>105</v>
      </c>
      <c r="C18" s="9" t="s">
        <v>106</v>
      </c>
      <c r="D18" s="9" t="s">
        <v>107</v>
      </c>
      <c r="E18" s="9" t="s">
        <v>108</v>
      </c>
    </row>
    <row r="19" customFormat="false" ht="23.25" hidden="false" customHeight="true" outlineLevel="0" collapsed="false">
      <c r="A19" s="9" t="s">
        <v>43</v>
      </c>
      <c r="B19" s="9" t="s">
        <v>109</v>
      </c>
      <c r="C19" s="9" t="s">
        <v>110</v>
      </c>
      <c r="D19" s="9" t="s">
        <v>111</v>
      </c>
      <c r="E19" s="9" t="s">
        <v>112</v>
      </c>
    </row>
    <row r="20" customFormat="false" ht="23.25" hidden="false" customHeight="true" outlineLevel="0" collapsed="false">
      <c r="A20" s="9" t="s">
        <v>43</v>
      </c>
      <c r="B20" s="9" t="s">
        <v>113</v>
      </c>
      <c r="C20" s="9" t="s">
        <v>114</v>
      </c>
      <c r="D20" s="9" t="s">
        <v>115</v>
      </c>
      <c r="E20" s="9" t="s">
        <v>116</v>
      </c>
    </row>
    <row r="21" customFormat="false" ht="15" hidden="false" customHeight="true" outlineLevel="0" collapsed="false">
      <c r="A21" s="9" t="s">
        <v>43</v>
      </c>
      <c r="B21" s="9" t="s">
        <v>117</v>
      </c>
      <c r="C21" s="9" t="s">
        <v>118</v>
      </c>
      <c r="D21" s="9" t="s">
        <v>119</v>
      </c>
      <c r="E21" s="9" t="s">
        <v>120</v>
      </c>
    </row>
    <row r="22" customFormat="false" ht="15" hidden="false" customHeight="true" outlineLevel="0" collapsed="false">
      <c r="A22" s="9" t="s">
        <v>43</v>
      </c>
      <c r="B22" s="9" t="s">
        <v>121</v>
      </c>
      <c r="C22" s="9" t="s">
        <v>122</v>
      </c>
      <c r="D22" s="9" t="s">
        <v>123</v>
      </c>
      <c r="E22" s="9" t="s">
        <v>124</v>
      </c>
    </row>
    <row r="23" customFormat="false" ht="15" hidden="false" customHeight="true" outlineLevel="0" collapsed="false">
      <c r="A23" s="9" t="s">
        <v>43</v>
      </c>
      <c r="B23" s="9" t="s">
        <v>125</v>
      </c>
      <c r="C23" s="9" t="s">
        <v>126</v>
      </c>
      <c r="D23" s="9" t="s">
        <v>127</v>
      </c>
      <c r="E23" s="9" t="s">
        <v>128</v>
      </c>
    </row>
    <row r="24" customFormat="false" ht="15" hidden="false" customHeight="true" outlineLevel="0" collapsed="false">
      <c r="A24" s="9" t="s">
        <v>43</v>
      </c>
      <c r="B24" s="9" t="s">
        <v>129</v>
      </c>
      <c r="C24" s="9" t="s">
        <v>130</v>
      </c>
      <c r="D24" s="9" t="s">
        <v>131</v>
      </c>
      <c r="E24" s="9" t="s">
        <v>132</v>
      </c>
    </row>
    <row r="25" customFormat="false" ht="15" hidden="false" customHeight="true" outlineLevel="0" collapsed="false">
      <c r="A25" s="9" t="s">
        <v>43</v>
      </c>
      <c r="B25" s="9" t="s">
        <v>133</v>
      </c>
      <c r="C25" s="9" t="s">
        <v>134</v>
      </c>
      <c r="D25" s="9" t="s">
        <v>135</v>
      </c>
      <c r="E25" s="9" t="s">
        <v>136</v>
      </c>
    </row>
    <row r="26" customFormat="false" ht="15" hidden="false" customHeight="true" outlineLevel="0" collapsed="false">
      <c r="A26" s="9" t="s">
        <v>43</v>
      </c>
      <c r="B26" s="9" t="s">
        <v>137</v>
      </c>
      <c r="C26" s="9" t="s">
        <v>138</v>
      </c>
      <c r="D26" s="9" t="s">
        <v>135</v>
      </c>
      <c r="E26" s="9" t="s">
        <v>139</v>
      </c>
    </row>
    <row r="27" customFormat="false" ht="23.25" hidden="false" customHeight="true" outlineLevel="0" collapsed="false">
      <c r="A27" s="9" t="s">
        <v>43</v>
      </c>
      <c r="B27" s="9" t="s">
        <v>140</v>
      </c>
      <c r="C27" s="9" t="s">
        <v>141</v>
      </c>
      <c r="D27" s="9" t="s">
        <v>142</v>
      </c>
      <c r="E27" s="9" t="s">
        <v>143</v>
      </c>
    </row>
    <row r="28" customFormat="false" ht="15" hidden="false" customHeight="true" outlineLevel="0" collapsed="false">
      <c r="A28" s="9" t="s">
        <v>43</v>
      </c>
      <c r="B28" s="9" t="s">
        <v>144</v>
      </c>
      <c r="C28" s="9" t="s">
        <v>145</v>
      </c>
      <c r="D28" s="9" t="s">
        <v>146</v>
      </c>
      <c r="E28" s="9" t="s">
        <v>147</v>
      </c>
    </row>
    <row r="29" customFormat="false" ht="15" hidden="false" customHeight="true" outlineLevel="0" collapsed="false">
      <c r="A29" s="9" t="s">
        <v>43</v>
      </c>
      <c r="B29" s="9" t="s">
        <v>148</v>
      </c>
      <c r="C29" s="9" t="s">
        <v>149</v>
      </c>
      <c r="D29" s="9" t="s">
        <v>150</v>
      </c>
      <c r="E29" s="9" t="s">
        <v>151</v>
      </c>
    </row>
    <row r="30" customFormat="false" ht="23.25" hidden="false" customHeight="true" outlineLevel="0" collapsed="false">
      <c r="A30" s="9" t="s">
        <v>43</v>
      </c>
      <c r="B30" s="9" t="s">
        <v>152</v>
      </c>
      <c r="C30" s="9" t="s">
        <v>153</v>
      </c>
      <c r="D30" s="9" t="s">
        <v>154</v>
      </c>
      <c r="E30" s="9" t="s">
        <v>155</v>
      </c>
    </row>
    <row r="31" customFormat="false" ht="15" hidden="false" customHeight="true" outlineLevel="0" collapsed="false">
      <c r="A31" s="9" t="s">
        <v>43</v>
      </c>
      <c r="B31" s="9" t="s">
        <v>156</v>
      </c>
      <c r="C31" s="9" t="s">
        <v>157</v>
      </c>
      <c r="D31" s="9" t="s">
        <v>158</v>
      </c>
      <c r="E31" s="9" t="s">
        <v>159</v>
      </c>
    </row>
    <row r="32" customFormat="false" ht="23.25" hidden="false" customHeight="true" outlineLevel="0" collapsed="false">
      <c r="A32" s="9" t="s">
        <v>43</v>
      </c>
      <c r="B32" s="9" t="s">
        <v>160</v>
      </c>
      <c r="C32" s="9" t="s">
        <v>161</v>
      </c>
      <c r="D32" s="9" t="s">
        <v>162</v>
      </c>
      <c r="E32" s="9" t="s">
        <v>163</v>
      </c>
    </row>
    <row r="33" customFormat="false" ht="23.25" hidden="false" customHeight="true" outlineLevel="0" collapsed="false">
      <c r="A33" s="9" t="s">
        <v>43</v>
      </c>
      <c r="B33" s="9" t="s">
        <v>164</v>
      </c>
      <c r="C33" s="9" t="s">
        <v>165</v>
      </c>
      <c r="D33" s="9" t="s">
        <v>166</v>
      </c>
      <c r="E33" s="9" t="s">
        <v>167</v>
      </c>
    </row>
    <row r="34" customFormat="false" ht="23.25" hidden="false" customHeight="true" outlineLevel="0" collapsed="false">
      <c r="A34" s="9" t="s">
        <v>43</v>
      </c>
      <c r="B34" s="9" t="s">
        <v>168</v>
      </c>
      <c r="C34" s="9" t="s">
        <v>169</v>
      </c>
      <c r="D34" s="9" t="s">
        <v>170</v>
      </c>
      <c r="E34" s="9" t="s">
        <v>171</v>
      </c>
    </row>
    <row r="35" customFormat="false" ht="15" hidden="false" customHeight="true" outlineLevel="0" collapsed="false">
      <c r="A35" s="9" t="s">
        <v>43</v>
      </c>
      <c r="B35" s="9" t="s">
        <v>172</v>
      </c>
      <c r="C35" s="9" t="s">
        <v>173</v>
      </c>
      <c r="D35" s="9" t="s">
        <v>174</v>
      </c>
      <c r="E35" s="9" t="s">
        <v>175</v>
      </c>
    </row>
    <row r="36" customFormat="false" ht="23.25" hidden="false" customHeight="true" outlineLevel="0" collapsed="false">
      <c r="A36" s="9" t="s">
        <v>43</v>
      </c>
      <c r="B36" s="9" t="s">
        <v>176</v>
      </c>
      <c r="C36" s="9" t="s">
        <v>177</v>
      </c>
      <c r="D36" s="9" t="s">
        <v>178</v>
      </c>
      <c r="E36" s="9" t="s">
        <v>179</v>
      </c>
    </row>
    <row r="37" customFormat="false" ht="23.25" hidden="false" customHeight="true" outlineLevel="0" collapsed="false">
      <c r="A37" s="9" t="s">
        <v>43</v>
      </c>
      <c r="B37" s="9" t="s">
        <v>180</v>
      </c>
      <c r="C37" s="9" t="s">
        <v>181</v>
      </c>
      <c r="D37" s="9" t="s">
        <v>182</v>
      </c>
      <c r="E37" s="9" t="s">
        <v>183</v>
      </c>
    </row>
    <row r="38" customFormat="false" ht="23.25" hidden="false" customHeight="true" outlineLevel="0" collapsed="false">
      <c r="A38" s="9" t="s">
        <v>43</v>
      </c>
      <c r="B38" s="9" t="s">
        <v>184</v>
      </c>
      <c r="C38" s="9" t="s">
        <v>185</v>
      </c>
      <c r="D38" s="9" t="s">
        <v>186</v>
      </c>
      <c r="E38" s="9" t="s">
        <v>187</v>
      </c>
    </row>
    <row r="39" customFormat="false" ht="23.25" hidden="false" customHeight="true" outlineLevel="0" collapsed="false">
      <c r="A39" s="9" t="s">
        <v>43</v>
      </c>
      <c r="B39" s="9" t="s">
        <v>188</v>
      </c>
      <c r="C39" s="9" t="s">
        <v>189</v>
      </c>
      <c r="D39" s="9" t="s">
        <v>190</v>
      </c>
      <c r="E39" s="9" t="s">
        <v>191</v>
      </c>
    </row>
    <row r="40" customFormat="false" ht="23.25" hidden="false" customHeight="true" outlineLevel="0" collapsed="false">
      <c r="A40" s="9" t="s">
        <v>43</v>
      </c>
      <c r="B40" s="9" t="s">
        <v>192</v>
      </c>
      <c r="C40" s="9" t="s">
        <v>193</v>
      </c>
      <c r="D40" s="9" t="s">
        <v>194</v>
      </c>
      <c r="E40" s="9" t="s">
        <v>195</v>
      </c>
    </row>
    <row r="41" customFormat="false" ht="15" hidden="false" customHeight="true" outlineLevel="0" collapsed="false">
      <c r="A41" s="9" t="s">
        <v>196</v>
      </c>
      <c r="B41" s="9" t="s">
        <v>197</v>
      </c>
      <c r="C41" s="9" t="s">
        <v>198</v>
      </c>
      <c r="D41" s="9" t="s">
        <v>199</v>
      </c>
      <c r="E41" s="9" t="s">
        <v>200</v>
      </c>
    </row>
    <row r="42" customFormat="false" ht="15" hidden="false" customHeight="true" outlineLevel="0" collapsed="false">
      <c r="A42" s="9" t="s">
        <v>196</v>
      </c>
      <c r="B42" s="9" t="s">
        <v>201</v>
      </c>
      <c r="C42" s="9" t="s">
        <v>202</v>
      </c>
      <c r="D42" s="9" t="s">
        <v>203</v>
      </c>
      <c r="E42" s="9" t="s">
        <v>204</v>
      </c>
    </row>
    <row r="43" customFormat="false" ht="15" hidden="false" customHeight="true" outlineLevel="0" collapsed="false">
      <c r="A43" s="9" t="s">
        <v>196</v>
      </c>
      <c r="B43" s="9" t="s">
        <v>205</v>
      </c>
      <c r="C43" s="9" t="s">
        <v>206</v>
      </c>
      <c r="D43" s="9" t="s">
        <v>207</v>
      </c>
      <c r="E43" s="9"/>
    </row>
    <row r="44" customFormat="false" ht="15" hidden="false" customHeight="true" outlineLevel="0" collapsed="false">
      <c r="A44" s="9" t="s">
        <v>196</v>
      </c>
      <c r="B44" s="9" t="s">
        <v>208</v>
      </c>
      <c r="C44" s="9" t="s">
        <v>209</v>
      </c>
      <c r="D44" s="9" t="s">
        <v>210</v>
      </c>
      <c r="E44" s="9" t="s">
        <v>211</v>
      </c>
    </row>
    <row r="45" customFormat="false" ht="23.25" hidden="false" customHeight="true" outlineLevel="0" collapsed="false">
      <c r="A45" s="9" t="s">
        <v>196</v>
      </c>
      <c r="B45" s="9" t="s">
        <v>212</v>
      </c>
      <c r="C45" s="9" t="s">
        <v>213</v>
      </c>
      <c r="D45" s="9" t="s">
        <v>214</v>
      </c>
      <c r="E45" s="9" t="s">
        <v>215</v>
      </c>
    </row>
    <row r="46" customFormat="false" ht="23.25" hidden="false" customHeight="true" outlineLevel="0" collapsed="false">
      <c r="A46" s="9" t="s">
        <v>196</v>
      </c>
      <c r="B46" s="9" t="s">
        <v>216</v>
      </c>
      <c r="C46" s="9" t="s">
        <v>217</v>
      </c>
      <c r="D46" s="9" t="s">
        <v>218</v>
      </c>
      <c r="E46" s="9" t="s">
        <v>219</v>
      </c>
    </row>
    <row r="47" customFormat="false" ht="23.25" hidden="false" customHeight="true" outlineLevel="0" collapsed="false">
      <c r="A47" s="9" t="s">
        <v>196</v>
      </c>
      <c r="B47" s="9" t="s">
        <v>220</v>
      </c>
      <c r="C47" s="9" t="s">
        <v>221</v>
      </c>
      <c r="D47" s="9" t="s">
        <v>222</v>
      </c>
      <c r="E47" s="9" t="s">
        <v>223</v>
      </c>
    </row>
    <row r="48" customFormat="false" ht="15" hidden="false" customHeight="true" outlineLevel="0" collapsed="false">
      <c r="A48" s="9" t="s">
        <v>196</v>
      </c>
      <c r="B48" s="9" t="s">
        <v>224</v>
      </c>
      <c r="C48" s="9" t="s">
        <v>225</v>
      </c>
      <c r="D48" s="9" t="s">
        <v>226</v>
      </c>
      <c r="E48" s="9"/>
    </row>
    <row r="49" customFormat="false" ht="23.25" hidden="false" customHeight="true" outlineLevel="0" collapsed="false">
      <c r="A49" s="9" t="s">
        <v>196</v>
      </c>
      <c r="B49" s="9" t="s">
        <v>227</v>
      </c>
      <c r="C49" s="9" t="s">
        <v>228</v>
      </c>
      <c r="D49" s="9" t="s">
        <v>229</v>
      </c>
      <c r="E49" s="9" t="s">
        <v>230</v>
      </c>
    </row>
    <row r="50" customFormat="false" ht="23.25" hidden="false" customHeight="true" outlineLevel="0" collapsed="false">
      <c r="A50" s="9" t="s">
        <v>196</v>
      </c>
      <c r="B50" s="9" t="s">
        <v>231</v>
      </c>
      <c r="C50" s="9" t="s">
        <v>232</v>
      </c>
      <c r="D50" s="9" t="s">
        <v>233</v>
      </c>
      <c r="E50" s="9" t="s">
        <v>234</v>
      </c>
    </row>
    <row r="51" customFormat="false" ht="23.25" hidden="false" customHeight="true" outlineLevel="0" collapsed="false">
      <c r="A51" s="9" t="s">
        <v>196</v>
      </c>
      <c r="B51" s="9" t="s">
        <v>235</v>
      </c>
      <c r="C51" s="9" t="s">
        <v>236</v>
      </c>
      <c r="D51" s="9" t="s">
        <v>237</v>
      </c>
      <c r="E51" s="9" t="s">
        <v>238</v>
      </c>
    </row>
    <row r="52" customFormat="false" ht="15" hidden="false" customHeight="true" outlineLevel="0" collapsed="false">
      <c r="A52" s="9" t="s">
        <v>196</v>
      </c>
      <c r="B52" s="9" t="s">
        <v>239</v>
      </c>
      <c r="C52" s="9" t="s">
        <v>240</v>
      </c>
      <c r="D52" s="9" t="s">
        <v>241</v>
      </c>
      <c r="E52" s="9" t="s">
        <v>242</v>
      </c>
    </row>
    <row r="53" customFormat="false" ht="23.25" hidden="false" customHeight="true" outlineLevel="0" collapsed="false">
      <c r="A53" s="9" t="s">
        <v>196</v>
      </c>
      <c r="B53" s="9" t="s">
        <v>243</v>
      </c>
      <c r="C53" s="9" t="s">
        <v>244</v>
      </c>
      <c r="D53" s="9" t="s">
        <v>245</v>
      </c>
      <c r="E53" s="9" t="s">
        <v>246</v>
      </c>
    </row>
    <row r="54" customFormat="false" ht="23.25" hidden="false" customHeight="true" outlineLevel="0" collapsed="false">
      <c r="A54" s="9" t="s">
        <v>196</v>
      </c>
      <c r="B54" s="9" t="s">
        <v>247</v>
      </c>
      <c r="C54" s="9" t="s">
        <v>248</v>
      </c>
      <c r="D54" s="9" t="s">
        <v>249</v>
      </c>
      <c r="E54" s="9" t="s">
        <v>250</v>
      </c>
    </row>
    <row r="55" customFormat="false" ht="15" hidden="false" customHeight="true" outlineLevel="0" collapsed="false">
      <c r="A55" s="9" t="s">
        <v>196</v>
      </c>
      <c r="B55" s="9" t="s">
        <v>251</v>
      </c>
      <c r="C55" s="9" t="s">
        <v>252</v>
      </c>
      <c r="D55" s="9" t="s">
        <v>253</v>
      </c>
      <c r="E55" s="9" t="s">
        <v>254</v>
      </c>
    </row>
    <row r="56" customFormat="false" ht="15" hidden="false" customHeight="true" outlineLevel="0" collapsed="false">
      <c r="A56" s="9" t="s">
        <v>196</v>
      </c>
      <c r="B56" s="9" t="s">
        <v>255</v>
      </c>
      <c r="C56" s="9" t="s">
        <v>256</v>
      </c>
      <c r="D56" s="9" t="s">
        <v>146</v>
      </c>
      <c r="E56" s="9" t="s">
        <v>257</v>
      </c>
    </row>
    <row r="57" customFormat="false" ht="23.25" hidden="false" customHeight="true" outlineLevel="0" collapsed="false">
      <c r="A57" s="9" t="s">
        <v>196</v>
      </c>
      <c r="B57" s="9" t="s">
        <v>258</v>
      </c>
      <c r="C57" s="9" t="s">
        <v>259</v>
      </c>
      <c r="D57" s="9" t="s">
        <v>260</v>
      </c>
      <c r="E57" s="9" t="s">
        <v>261</v>
      </c>
    </row>
    <row r="58" customFormat="false" ht="23.25" hidden="false" customHeight="true" outlineLevel="0" collapsed="false">
      <c r="A58" s="9" t="s">
        <v>196</v>
      </c>
      <c r="B58" s="9" t="s">
        <v>262</v>
      </c>
      <c r="C58" s="9" t="s">
        <v>263</v>
      </c>
      <c r="D58" s="9" t="s">
        <v>264</v>
      </c>
      <c r="E58" s="9" t="s">
        <v>265</v>
      </c>
    </row>
    <row r="59" customFormat="false" ht="15" hidden="false" customHeight="true" outlineLevel="0" collapsed="false">
      <c r="A59" s="9" t="s">
        <v>196</v>
      </c>
      <c r="B59" s="9" t="s">
        <v>266</v>
      </c>
      <c r="C59" s="9" t="s">
        <v>267</v>
      </c>
      <c r="D59" s="9" t="s">
        <v>268</v>
      </c>
      <c r="E59" s="9" t="s">
        <v>269</v>
      </c>
    </row>
    <row r="60" customFormat="false" ht="23.25" hidden="false" customHeight="true" outlineLevel="0" collapsed="false">
      <c r="A60" s="9" t="s">
        <v>196</v>
      </c>
      <c r="B60" s="9" t="s">
        <v>270</v>
      </c>
      <c r="C60" s="9" t="s">
        <v>271</v>
      </c>
      <c r="D60" s="9" t="s">
        <v>272</v>
      </c>
      <c r="E60" s="9" t="s">
        <v>273</v>
      </c>
    </row>
    <row r="61" customFormat="false" ht="23.25" hidden="false" customHeight="true" outlineLevel="0" collapsed="false">
      <c r="A61" s="9" t="s">
        <v>196</v>
      </c>
      <c r="B61" s="9" t="s">
        <v>274</v>
      </c>
      <c r="C61" s="9" t="s">
        <v>275</v>
      </c>
      <c r="D61" s="9" t="s">
        <v>276</v>
      </c>
      <c r="E61" s="9" t="s">
        <v>277</v>
      </c>
    </row>
    <row r="62" customFormat="false" ht="23.25" hidden="false" customHeight="true" outlineLevel="0" collapsed="false">
      <c r="A62" s="9" t="s">
        <v>196</v>
      </c>
      <c r="B62" s="9" t="s">
        <v>278</v>
      </c>
      <c r="C62" s="9" t="s">
        <v>279</v>
      </c>
      <c r="D62" s="9" t="s">
        <v>280</v>
      </c>
      <c r="E62" s="9" t="s">
        <v>281</v>
      </c>
    </row>
    <row r="63" customFormat="false" ht="23.25" hidden="false" customHeight="true" outlineLevel="0" collapsed="false">
      <c r="A63" s="9" t="s">
        <v>196</v>
      </c>
      <c r="B63" s="9" t="s">
        <v>282</v>
      </c>
      <c r="C63" s="9" t="s">
        <v>283</v>
      </c>
      <c r="D63" s="9" t="s">
        <v>284</v>
      </c>
      <c r="E63" s="9" t="s">
        <v>285</v>
      </c>
    </row>
    <row r="64" customFormat="false" ht="15" hidden="false" customHeight="true" outlineLevel="0" collapsed="false">
      <c r="A64" s="9" t="s">
        <v>196</v>
      </c>
      <c r="B64" s="9" t="s">
        <v>286</v>
      </c>
      <c r="C64" s="9" t="s">
        <v>287</v>
      </c>
      <c r="D64" s="9" t="s">
        <v>288</v>
      </c>
      <c r="E64" s="9" t="s">
        <v>289</v>
      </c>
    </row>
    <row r="65" customFormat="false" ht="23.25" hidden="false" customHeight="true" outlineLevel="0" collapsed="false">
      <c r="A65" s="9" t="s">
        <v>196</v>
      </c>
      <c r="B65" s="9" t="s">
        <v>290</v>
      </c>
      <c r="C65" s="9" t="s">
        <v>291</v>
      </c>
      <c r="D65" s="9" t="s">
        <v>292</v>
      </c>
      <c r="E65" s="9" t="s">
        <v>293</v>
      </c>
    </row>
    <row r="66" customFormat="false" ht="15" hidden="false" customHeight="true" outlineLevel="0" collapsed="false">
      <c r="A66" s="9" t="s">
        <v>196</v>
      </c>
      <c r="B66" s="9" t="s">
        <v>294</v>
      </c>
      <c r="C66" s="9" t="s">
        <v>295</v>
      </c>
      <c r="D66" s="9" t="s">
        <v>296</v>
      </c>
      <c r="E66" s="9" t="s">
        <v>297</v>
      </c>
    </row>
    <row r="67" customFormat="false" ht="23.25" hidden="false" customHeight="true" outlineLevel="0" collapsed="false">
      <c r="A67" s="9" t="s">
        <v>196</v>
      </c>
      <c r="B67" s="9" t="s">
        <v>298</v>
      </c>
      <c r="C67" s="9" t="s">
        <v>299</v>
      </c>
      <c r="D67" s="9" t="s">
        <v>300</v>
      </c>
      <c r="E67" s="9" t="s">
        <v>301</v>
      </c>
    </row>
    <row r="68" customFormat="false" ht="15" hidden="false" customHeight="true" outlineLevel="0" collapsed="false">
      <c r="A68" s="9" t="s">
        <v>196</v>
      </c>
      <c r="B68" s="9" t="s">
        <v>302</v>
      </c>
      <c r="C68" s="9" t="s">
        <v>303</v>
      </c>
      <c r="D68" s="9" t="s">
        <v>304</v>
      </c>
      <c r="E68" s="9" t="s">
        <v>305</v>
      </c>
    </row>
    <row r="69" customFormat="false" ht="23.25" hidden="false" customHeight="true" outlineLevel="0" collapsed="false">
      <c r="A69" s="9" t="s">
        <v>196</v>
      </c>
      <c r="B69" s="9" t="s">
        <v>306</v>
      </c>
      <c r="C69" s="9" t="s">
        <v>307</v>
      </c>
      <c r="D69" s="9" t="s">
        <v>308</v>
      </c>
      <c r="E69" s="9"/>
    </row>
    <row r="70" customFormat="false" ht="23.25" hidden="false" customHeight="true" outlineLevel="0" collapsed="false">
      <c r="A70" s="9" t="s">
        <v>196</v>
      </c>
      <c r="B70" s="9" t="s">
        <v>309</v>
      </c>
      <c r="C70" s="9" t="s">
        <v>310</v>
      </c>
      <c r="D70" s="9" t="s">
        <v>311</v>
      </c>
      <c r="E70" s="9"/>
    </row>
    <row r="71" customFormat="false" ht="23.25" hidden="false" customHeight="true" outlineLevel="0" collapsed="false">
      <c r="A71" s="9" t="s">
        <v>196</v>
      </c>
      <c r="B71" s="9" t="s">
        <v>312</v>
      </c>
      <c r="C71" s="9" t="s">
        <v>313</v>
      </c>
      <c r="D71" s="9" t="s">
        <v>314</v>
      </c>
      <c r="E71" s="9" t="s">
        <v>315</v>
      </c>
    </row>
    <row r="72" customFormat="false" ht="23.25" hidden="false" customHeight="true" outlineLevel="0" collapsed="false">
      <c r="A72" s="9" t="s">
        <v>196</v>
      </c>
      <c r="B72" s="9" t="s">
        <v>316</v>
      </c>
      <c r="C72" s="9" t="s">
        <v>317</v>
      </c>
      <c r="D72" s="9" t="s">
        <v>318</v>
      </c>
      <c r="E72" s="9" t="s">
        <v>319</v>
      </c>
    </row>
    <row r="73" customFormat="false" ht="15" hidden="false" customHeight="true" outlineLevel="0" collapsed="false">
      <c r="A73" s="9" t="s">
        <v>196</v>
      </c>
      <c r="B73" s="9" t="s">
        <v>320</v>
      </c>
      <c r="C73" s="9" t="s">
        <v>321</v>
      </c>
      <c r="D73" s="9" t="s">
        <v>322</v>
      </c>
      <c r="E73" s="9" t="s">
        <v>323</v>
      </c>
    </row>
    <row r="74" customFormat="false" ht="23.25" hidden="false" customHeight="true" outlineLevel="0" collapsed="false">
      <c r="A74" s="9" t="s">
        <v>324</v>
      </c>
      <c r="B74" s="9" t="s">
        <v>325</v>
      </c>
      <c r="C74" s="9" t="s">
        <v>326</v>
      </c>
      <c r="D74" s="9" t="s">
        <v>327</v>
      </c>
      <c r="E74" s="9" t="s">
        <v>328</v>
      </c>
    </row>
    <row r="75" customFormat="false" ht="15" hidden="false" customHeight="true" outlineLevel="0" collapsed="false">
      <c r="A75" s="9" t="s">
        <v>324</v>
      </c>
      <c r="B75" s="9" t="s">
        <v>329</v>
      </c>
      <c r="C75" s="9" t="s">
        <v>330</v>
      </c>
      <c r="D75" s="9" t="s">
        <v>331</v>
      </c>
      <c r="E75" s="9"/>
    </row>
    <row r="76" customFormat="false" ht="15" hidden="false" customHeight="true" outlineLevel="0" collapsed="false">
      <c r="A76" s="9" t="s">
        <v>324</v>
      </c>
      <c r="B76" s="9" t="s">
        <v>332</v>
      </c>
      <c r="C76" s="9" t="s">
        <v>333</v>
      </c>
      <c r="D76" s="9" t="s">
        <v>334</v>
      </c>
      <c r="E76" s="9" t="s">
        <v>335</v>
      </c>
    </row>
    <row r="77" customFormat="false" ht="15" hidden="false" customHeight="true" outlineLevel="0" collapsed="false">
      <c r="A77" s="9" t="s">
        <v>324</v>
      </c>
      <c r="B77" s="9" t="s">
        <v>336</v>
      </c>
      <c r="C77" s="9" t="s">
        <v>337</v>
      </c>
      <c r="D77" s="9" t="s">
        <v>338</v>
      </c>
      <c r="E77" s="9"/>
    </row>
    <row r="78" customFormat="false" ht="23.25" hidden="false" customHeight="true" outlineLevel="0" collapsed="false">
      <c r="A78" s="9" t="s">
        <v>324</v>
      </c>
      <c r="B78" s="9" t="s">
        <v>339</v>
      </c>
      <c r="C78" s="9" t="s">
        <v>340</v>
      </c>
      <c r="D78" s="9" t="s">
        <v>341</v>
      </c>
      <c r="E78" s="9" t="s">
        <v>342</v>
      </c>
    </row>
    <row r="79" customFormat="false" ht="34.5" hidden="false" customHeight="true" outlineLevel="0" collapsed="false">
      <c r="A79" s="9" t="s">
        <v>324</v>
      </c>
      <c r="B79" s="9" t="s">
        <v>343</v>
      </c>
      <c r="C79" s="9" t="s">
        <v>344</v>
      </c>
      <c r="D79" s="9" t="s">
        <v>345</v>
      </c>
      <c r="E79" s="9" t="s">
        <v>346</v>
      </c>
    </row>
    <row r="80" customFormat="false" ht="23.25" hidden="false" customHeight="true" outlineLevel="0" collapsed="false">
      <c r="A80" s="9" t="s">
        <v>324</v>
      </c>
      <c r="B80" s="9" t="s">
        <v>347</v>
      </c>
      <c r="C80" s="9" t="s">
        <v>348</v>
      </c>
      <c r="D80" s="9" t="s">
        <v>349</v>
      </c>
      <c r="E80" s="9" t="s">
        <v>350</v>
      </c>
    </row>
    <row r="81" customFormat="false" ht="15" hidden="false" customHeight="true" outlineLevel="0" collapsed="false">
      <c r="A81" s="9" t="s">
        <v>324</v>
      </c>
      <c r="B81" s="9" t="s">
        <v>351</v>
      </c>
      <c r="C81" s="9" t="s">
        <v>352</v>
      </c>
      <c r="D81" s="9" t="s">
        <v>353</v>
      </c>
      <c r="E81" s="9"/>
    </row>
    <row r="82" customFormat="false" ht="15" hidden="false" customHeight="true" outlineLevel="0" collapsed="false">
      <c r="A82" s="9" t="s">
        <v>324</v>
      </c>
      <c r="B82" s="9" t="s">
        <v>354</v>
      </c>
      <c r="C82" s="9" t="s">
        <v>355</v>
      </c>
      <c r="D82" s="9" t="s">
        <v>356</v>
      </c>
      <c r="E82" s="9" t="s">
        <v>357</v>
      </c>
    </row>
    <row r="83" customFormat="false" ht="15" hidden="false" customHeight="true" outlineLevel="0" collapsed="false">
      <c r="A83" s="9" t="s">
        <v>324</v>
      </c>
      <c r="B83" s="9" t="s">
        <v>358</v>
      </c>
      <c r="C83" s="9" t="s">
        <v>359</v>
      </c>
      <c r="D83" s="9" t="s">
        <v>360</v>
      </c>
      <c r="E83" s="9" t="s">
        <v>361</v>
      </c>
    </row>
    <row r="84" customFormat="false" ht="23.25" hidden="false" customHeight="true" outlineLevel="0" collapsed="false">
      <c r="A84" s="9" t="s">
        <v>324</v>
      </c>
      <c r="B84" s="9" t="s">
        <v>362</v>
      </c>
      <c r="C84" s="9" t="s">
        <v>363</v>
      </c>
      <c r="D84" s="9" t="s">
        <v>364</v>
      </c>
      <c r="E84" s="9" t="s">
        <v>365</v>
      </c>
    </row>
    <row r="85" customFormat="false" ht="23.25" hidden="false" customHeight="true" outlineLevel="0" collapsed="false">
      <c r="A85" s="9" t="s">
        <v>324</v>
      </c>
      <c r="B85" s="9" t="s">
        <v>366</v>
      </c>
      <c r="C85" s="9" t="s">
        <v>367</v>
      </c>
      <c r="D85" s="9" t="s">
        <v>368</v>
      </c>
      <c r="E85" s="9" t="s">
        <v>369</v>
      </c>
    </row>
    <row r="86" customFormat="false" ht="23.25" hidden="false" customHeight="true" outlineLevel="0" collapsed="false">
      <c r="A86" s="9" t="s">
        <v>324</v>
      </c>
      <c r="B86" s="9" t="s">
        <v>370</v>
      </c>
      <c r="C86" s="9" t="s">
        <v>371</v>
      </c>
      <c r="D86" s="9" t="s">
        <v>372</v>
      </c>
      <c r="E86" s="9" t="s">
        <v>373</v>
      </c>
    </row>
    <row r="87" customFormat="false" ht="15" hidden="false" customHeight="true" outlineLevel="0" collapsed="false">
      <c r="A87" s="9" t="s">
        <v>324</v>
      </c>
      <c r="B87" s="9" t="s">
        <v>374</v>
      </c>
      <c r="C87" s="9" t="s">
        <v>375</v>
      </c>
      <c r="D87" s="9" t="s">
        <v>146</v>
      </c>
      <c r="E87" s="9" t="s">
        <v>376</v>
      </c>
    </row>
    <row r="88" customFormat="false" ht="15" hidden="false" customHeight="true" outlineLevel="0" collapsed="false">
      <c r="A88" s="9" t="s">
        <v>324</v>
      </c>
      <c r="B88" s="9" t="s">
        <v>377</v>
      </c>
      <c r="C88" s="9" t="s">
        <v>378</v>
      </c>
      <c r="D88" s="9" t="s">
        <v>379</v>
      </c>
      <c r="E88" s="9" t="s">
        <v>380</v>
      </c>
    </row>
    <row r="89" customFormat="false" ht="23.25" hidden="false" customHeight="true" outlineLevel="0" collapsed="false">
      <c r="A89" s="9" t="s">
        <v>324</v>
      </c>
      <c r="B89" s="9" t="s">
        <v>381</v>
      </c>
      <c r="C89" s="9" t="s">
        <v>382</v>
      </c>
      <c r="D89" s="9" t="s">
        <v>383</v>
      </c>
      <c r="E89" s="9" t="s">
        <v>384</v>
      </c>
    </row>
    <row r="90" customFormat="false" ht="15" hidden="false" customHeight="true" outlineLevel="0" collapsed="false">
      <c r="A90" s="9" t="s">
        <v>324</v>
      </c>
      <c r="B90" s="9" t="s">
        <v>385</v>
      </c>
      <c r="C90" s="9" t="s">
        <v>386</v>
      </c>
      <c r="D90" s="9" t="s">
        <v>387</v>
      </c>
      <c r="E90" s="9" t="s">
        <v>388</v>
      </c>
    </row>
    <row r="91" customFormat="false" ht="23.25" hidden="false" customHeight="true" outlineLevel="0" collapsed="false">
      <c r="A91" s="9" t="s">
        <v>324</v>
      </c>
      <c r="B91" s="9" t="s">
        <v>389</v>
      </c>
      <c r="C91" s="9" t="s">
        <v>390</v>
      </c>
      <c r="D91" s="9" t="s">
        <v>391</v>
      </c>
      <c r="E91" s="9" t="s">
        <v>392</v>
      </c>
    </row>
    <row r="92" customFormat="false" ht="15" hidden="false" customHeight="true" outlineLevel="0" collapsed="false">
      <c r="A92" s="9" t="s">
        <v>324</v>
      </c>
      <c r="B92" s="9" t="s">
        <v>393</v>
      </c>
      <c r="C92" s="9" t="s">
        <v>394</v>
      </c>
      <c r="D92" s="9" t="s">
        <v>395</v>
      </c>
      <c r="E92" s="9" t="s">
        <v>396</v>
      </c>
    </row>
    <row r="93" customFormat="false" ht="23.25" hidden="false" customHeight="true" outlineLevel="0" collapsed="false">
      <c r="A93" s="9" t="s">
        <v>324</v>
      </c>
      <c r="B93" s="9" t="s">
        <v>397</v>
      </c>
      <c r="C93" s="9" t="s">
        <v>398</v>
      </c>
      <c r="D93" s="9" t="s">
        <v>399</v>
      </c>
      <c r="E93" s="9" t="s">
        <v>400</v>
      </c>
    </row>
    <row r="94" customFormat="false" ht="23.25" hidden="false" customHeight="true" outlineLevel="0" collapsed="false">
      <c r="A94" s="9" t="s">
        <v>324</v>
      </c>
      <c r="B94" s="9" t="s">
        <v>401</v>
      </c>
      <c r="C94" s="9" t="s">
        <v>402</v>
      </c>
      <c r="D94" s="9" t="s">
        <v>403</v>
      </c>
      <c r="E94" s="9" t="s">
        <v>404</v>
      </c>
    </row>
    <row r="95" customFormat="false" ht="15" hidden="false" customHeight="true" outlineLevel="0" collapsed="false">
      <c r="A95" s="9" t="s">
        <v>324</v>
      </c>
      <c r="B95" s="9" t="s">
        <v>405</v>
      </c>
      <c r="C95" s="9" t="s">
        <v>406</v>
      </c>
      <c r="D95" s="9" t="s">
        <v>407</v>
      </c>
      <c r="E95" s="9" t="s">
        <v>408</v>
      </c>
    </row>
    <row r="96" customFormat="false" ht="23.25" hidden="false" customHeight="true" outlineLevel="0" collapsed="false">
      <c r="A96" s="9" t="s">
        <v>324</v>
      </c>
      <c r="B96" s="9" t="s">
        <v>409</v>
      </c>
      <c r="C96" s="9" t="s">
        <v>410</v>
      </c>
      <c r="D96" s="9" t="s">
        <v>411</v>
      </c>
      <c r="E96" s="9" t="s">
        <v>412</v>
      </c>
    </row>
    <row r="97" customFormat="false" ht="23.25" hidden="false" customHeight="true" outlineLevel="0" collapsed="false">
      <c r="A97" s="9" t="s">
        <v>324</v>
      </c>
      <c r="B97" s="9" t="s">
        <v>413</v>
      </c>
      <c r="C97" s="9" t="s">
        <v>414</v>
      </c>
      <c r="D97" s="9" t="s">
        <v>415</v>
      </c>
      <c r="E97" s="9" t="s">
        <v>416</v>
      </c>
    </row>
    <row r="98" customFormat="false" ht="23.25" hidden="false" customHeight="true" outlineLevel="0" collapsed="false">
      <c r="A98" s="9" t="s">
        <v>324</v>
      </c>
      <c r="B98" s="9" t="s">
        <v>417</v>
      </c>
      <c r="C98" s="9" t="s">
        <v>418</v>
      </c>
      <c r="D98" s="9" t="s">
        <v>419</v>
      </c>
      <c r="E98" s="9"/>
    </row>
    <row r="99" customFormat="false" ht="15" hidden="false" customHeight="true" outlineLevel="0" collapsed="false">
      <c r="A99" s="9" t="s">
        <v>324</v>
      </c>
      <c r="B99" s="9" t="s">
        <v>420</v>
      </c>
      <c r="C99" s="9" t="s">
        <v>421</v>
      </c>
      <c r="D99" s="9" t="s">
        <v>422</v>
      </c>
      <c r="E99" s="9" t="s">
        <v>423</v>
      </c>
    </row>
    <row r="100" customFormat="false" ht="23.25" hidden="false" customHeight="true" outlineLevel="0" collapsed="false">
      <c r="A100" s="9" t="s">
        <v>324</v>
      </c>
      <c r="B100" s="9" t="s">
        <v>424</v>
      </c>
      <c r="C100" s="9" t="s">
        <v>425</v>
      </c>
      <c r="D100" s="9" t="s">
        <v>426</v>
      </c>
      <c r="E100" s="9" t="s">
        <v>427</v>
      </c>
    </row>
    <row r="101" customFormat="false" ht="23.25" hidden="false" customHeight="true" outlineLevel="0" collapsed="false">
      <c r="A101" s="9" t="s">
        <v>324</v>
      </c>
      <c r="B101" s="9" t="s">
        <v>428</v>
      </c>
      <c r="C101" s="9" t="s">
        <v>429</v>
      </c>
      <c r="D101" s="9" t="s">
        <v>430</v>
      </c>
      <c r="E101" s="9" t="s">
        <v>431</v>
      </c>
    </row>
    <row r="102" customFormat="false" ht="15" hidden="false" customHeight="true" outlineLevel="0" collapsed="false">
      <c r="A102" s="9" t="s">
        <v>324</v>
      </c>
      <c r="B102" s="9" t="s">
        <v>432</v>
      </c>
      <c r="C102" s="9" t="s">
        <v>433</v>
      </c>
      <c r="D102" s="9" t="s">
        <v>434</v>
      </c>
      <c r="E102" s="9" t="s">
        <v>435</v>
      </c>
    </row>
    <row r="103" customFormat="false" ht="15" hidden="false" customHeight="true" outlineLevel="0" collapsed="false">
      <c r="A103" s="9" t="s">
        <v>324</v>
      </c>
      <c r="B103" s="9" t="s">
        <v>436</v>
      </c>
      <c r="C103" s="9" t="s">
        <v>437</v>
      </c>
      <c r="D103" s="9" t="s">
        <v>434</v>
      </c>
      <c r="E103" s="9" t="s">
        <v>438</v>
      </c>
    </row>
    <row r="104" customFormat="false" ht="15" hidden="false" customHeight="true" outlineLevel="0" collapsed="false">
      <c r="A104" s="9" t="s">
        <v>439</v>
      </c>
      <c r="B104" s="9" t="s">
        <v>440</v>
      </c>
      <c r="C104" s="9" t="s">
        <v>441</v>
      </c>
      <c r="D104" s="9" t="s">
        <v>442</v>
      </c>
      <c r="E104" s="9" t="s">
        <v>443</v>
      </c>
    </row>
    <row r="105" customFormat="false" ht="15" hidden="false" customHeight="true" outlineLevel="0" collapsed="false">
      <c r="A105" s="9" t="s">
        <v>439</v>
      </c>
      <c r="B105" s="9" t="s">
        <v>444</v>
      </c>
      <c r="C105" s="9" t="s">
        <v>445</v>
      </c>
      <c r="D105" s="9" t="s">
        <v>446</v>
      </c>
      <c r="E105" s="9" t="s">
        <v>447</v>
      </c>
    </row>
    <row r="106" customFormat="false" ht="23.25" hidden="false" customHeight="true" outlineLevel="0" collapsed="false">
      <c r="A106" s="9" t="s">
        <v>439</v>
      </c>
      <c r="B106" s="9" t="s">
        <v>448</v>
      </c>
      <c r="C106" s="9" t="s">
        <v>449</v>
      </c>
      <c r="D106" s="9" t="s">
        <v>450</v>
      </c>
      <c r="E106" s="9" t="s">
        <v>451</v>
      </c>
    </row>
    <row r="107" customFormat="false" ht="15" hidden="false" customHeight="true" outlineLevel="0" collapsed="false">
      <c r="A107" s="9" t="s">
        <v>439</v>
      </c>
      <c r="B107" s="9" t="s">
        <v>452</v>
      </c>
      <c r="C107" s="9" t="s">
        <v>453</v>
      </c>
      <c r="D107" s="9" t="s">
        <v>454</v>
      </c>
      <c r="E107" s="9" t="s">
        <v>455</v>
      </c>
    </row>
    <row r="108" customFormat="false" ht="23.25" hidden="false" customHeight="true" outlineLevel="0" collapsed="false">
      <c r="A108" s="9" t="s">
        <v>439</v>
      </c>
      <c r="B108" s="9" t="s">
        <v>456</v>
      </c>
      <c r="C108" s="9" t="s">
        <v>457</v>
      </c>
      <c r="D108" s="9" t="s">
        <v>458</v>
      </c>
      <c r="E108" s="9" t="s">
        <v>459</v>
      </c>
    </row>
    <row r="109" customFormat="false" ht="23.25" hidden="false" customHeight="true" outlineLevel="0" collapsed="false">
      <c r="A109" s="9" t="s">
        <v>439</v>
      </c>
      <c r="B109" s="9" t="s">
        <v>460</v>
      </c>
      <c r="C109" s="9" t="s">
        <v>461</v>
      </c>
      <c r="D109" s="9" t="s">
        <v>462</v>
      </c>
      <c r="E109" s="9" t="s">
        <v>463</v>
      </c>
    </row>
    <row r="110" customFormat="false" ht="15" hidden="false" customHeight="true" outlineLevel="0" collapsed="false">
      <c r="A110" s="9" t="s">
        <v>439</v>
      </c>
      <c r="B110" s="9" t="s">
        <v>464</v>
      </c>
      <c r="C110" s="9" t="s">
        <v>465</v>
      </c>
      <c r="D110" s="9" t="s">
        <v>466</v>
      </c>
      <c r="E110" s="9" t="s">
        <v>467</v>
      </c>
    </row>
    <row r="111" customFormat="false" ht="23.25" hidden="false" customHeight="true" outlineLevel="0" collapsed="false">
      <c r="A111" s="9" t="s">
        <v>439</v>
      </c>
      <c r="B111" s="9" t="s">
        <v>468</v>
      </c>
      <c r="C111" s="9" t="s">
        <v>469</v>
      </c>
      <c r="D111" s="9" t="s">
        <v>470</v>
      </c>
      <c r="E111" s="9" t="s">
        <v>471</v>
      </c>
    </row>
    <row r="112" customFormat="false" ht="23.25" hidden="false" customHeight="true" outlineLevel="0" collapsed="false">
      <c r="A112" s="9" t="s">
        <v>439</v>
      </c>
      <c r="B112" s="9" t="s">
        <v>472</v>
      </c>
      <c r="C112" s="9" t="s">
        <v>473</v>
      </c>
      <c r="D112" s="9" t="s">
        <v>474</v>
      </c>
      <c r="E112" s="9" t="s">
        <v>475</v>
      </c>
    </row>
    <row r="113" customFormat="false" ht="15" hidden="false" customHeight="true" outlineLevel="0" collapsed="false">
      <c r="A113" s="9" t="s">
        <v>439</v>
      </c>
      <c r="B113" s="9" t="s">
        <v>476</v>
      </c>
      <c r="C113" s="9" t="s">
        <v>477</v>
      </c>
      <c r="D113" s="9" t="s">
        <v>478</v>
      </c>
      <c r="E113" s="9" t="s">
        <v>479</v>
      </c>
    </row>
    <row r="114" customFormat="false" ht="15" hidden="false" customHeight="true" outlineLevel="0" collapsed="false">
      <c r="A114" s="9" t="s">
        <v>439</v>
      </c>
      <c r="B114" s="9" t="s">
        <v>480</v>
      </c>
      <c r="C114" s="9" t="s">
        <v>481</v>
      </c>
      <c r="D114" s="9" t="s">
        <v>482</v>
      </c>
      <c r="E114" s="9" t="s">
        <v>483</v>
      </c>
    </row>
    <row r="115" customFormat="false" ht="15" hidden="false" customHeight="true" outlineLevel="0" collapsed="false">
      <c r="A115" s="9" t="s">
        <v>439</v>
      </c>
      <c r="B115" s="9" t="s">
        <v>484</v>
      </c>
      <c r="C115" s="9" t="s">
        <v>485</v>
      </c>
      <c r="D115" s="9" t="s">
        <v>486</v>
      </c>
      <c r="E115" s="9" t="s">
        <v>487</v>
      </c>
    </row>
    <row r="116" customFormat="false" ht="15" hidden="false" customHeight="true" outlineLevel="0" collapsed="false">
      <c r="A116" s="9" t="s">
        <v>439</v>
      </c>
      <c r="B116" s="9" t="s">
        <v>488</v>
      </c>
      <c r="C116" s="9" t="s">
        <v>489</v>
      </c>
      <c r="D116" s="9" t="s">
        <v>490</v>
      </c>
      <c r="E116" s="9" t="s">
        <v>491</v>
      </c>
    </row>
    <row r="117" customFormat="false" ht="23.25" hidden="false" customHeight="true" outlineLevel="0" collapsed="false">
      <c r="A117" s="9" t="s">
        <v>439</v>
      </c>
      <c r="B117" s="9" t="s">
        <v>492</v>
      </c>
      <c r="C117" s="9" t="s">
        <v>493</v>
      </c>
      <c r="D117" s="9" t="s">
        <v>494</v>
      </c>
      <c r="E117" s="9" t="s">
        <v>495</v>
      </c>
    </row>
    <row r="118" customFormat="false" ht="23.25" hidden="false" customHeight="true" outlineLevel="0" collapsed="false">
      <c r="A118" s="9" t="s">
        <v>439</v>
      </c>
      <c r="B118" s="9" t="s">
        <v>496</v>
      </c>
      <c r="C118" s="9" t="s">
        <v>497</v>
      </c>
      <c r="D118" s="9" t="s">
        <v>498</v>
      </c>
      <c r="E118" s="9" t="s">
        <v>499</v>
      </c>
    </row>
    <row r="119" customFormat="false" ht="23.25" hidden="false" customHeight="true" outlineLevel="0" collapsed="false">
      <c r="A119" s="9" t="s">
        <v>439</v>
      </c>
      <c r="B119" s="9" t="s">
        <v>500</v>
      </c>
      <c r="C119" s="9" t="s">
        <v>501</v>
      </c>
      <c r="D119" s="9" t="s">
        <v>502</v>
      </c>
      <c r="E119" s="9" t="s">
        <v>503</v>
      </c>
    </row>
    <row r="120" customFormat="false" ht="23.25" hidden="false" customHeight="true" outlineLevel="0" collapsed="false">
      <c r="A120" s="9" t="s">
        <v>439</v>
      </c>
      <c r="B120" s="9" t="s">
        <v>504</v>
      </c>
      <c r="C120" s="9" t="s">
        <v>505</v>
      </c>
      <c r="D120" s="9" t="s">
        <v>506</v>
      </c>
      <c r="E120" s="9" t="s">
        <v>507</v>
      </c>
    </row>
    <row r="121" customFormat="false" ht="23.25" hidden="false" customHeight="true" outlineLevel="0" collapsed="false">
      <c r="A121" s="9" t="s">
        <v>439</v>
      </c>
      <c r="B121" s="9" t="s">
        <v>508</v>
      </c>
      <c r="C121" s="9" t="s">
        <v>509</v>
      </c>
      <c r="D121" s="9" t="s">
        <v>510</v>
      </c>
      <c r="E121" s="9" t="s">
        <v>511</v>
      </c>
    </row>
    <row r="122" customFormat="false" ht="15" hidden="false" customHeight="true" outlineLevel="0" collapsed="false">
      <c r="A122" s="9" t="s">
        <v>439</v>
      </c>
      <c r="B122" s="9" t="s">
        <v>512</v>
      </c>
      <c r="C122" s="9" t="s">
        <v>513</v>
      </c>
      <c r="D122" s="9" t="s">
        <v>514</v>
      </c>
      <c r="E122" s="9"/>
    </row>
    <row r="123" customFormat="false" ht="23.25" hidden="false" customHeight="true" outlineLevel="0" collapsed="false">
      <c r="A123" s="9" t="s">
        <v>439</v>
      </c>
      <c r="B123" s="9" t="s">
        <v>515</v>
      </c>
      <c r="C123" s="9" t="s">
        <v>516</v>
      </c>
      <c r="D123" s="9" t="s">
        <v>517</v>
      </c>
      <c r="E123" s="9" t="s">
        <v>518</v>
      </c>
    </row>
    <row r="124" customFormat="false" ht="15" hidden="false" customHeight="true" outlineLevel="0" collapsed="false">
      <c r="A124" s="9" t="s">
        <v>439</v>
      </c>
      <c r="B124" s="9" t="s">
        <v>519</v>
      </c>
      <c r="C124" s="9" t="s">
        <v>520</v>
      </c>
      <c r="D124" s="9" t="s">
        <v>521</v>
      </c>
      <c r="E124" s="9" t="s">
        <v>522</v>
      </c>
    </row>
    <row r="125" customFormat="false" ht="15" hidden="false" customHeight="true" outlineLevel="0" collapsed="false">
      <c r="A125" s="9" t="s">
        <v>439</v>
      </c>
      <c r="B125" s="9" t="s">
        <v>523</v>
      </c>
      <c r="C125" s="9" t="s">
        <v>524</v>
      </c>
      <c r="D125" s="9" t="s">
        <v>525</v>
      </c>
      <c r="E125" s="9" t="s">
        <v>526</v>
      </c>
    </row>
    <row r="126" customFormat="false" ht="23.25" hidden="false" customHeight="true" outlineLevel="0" collapsed="false">
      <c r="A126" s="9" t="s">
        <v>439</v>
      </c>
      <c r="B126" s="9" t="s">
        <v>527</v>
      </c>
      <c r="C126" s="9" t="s">
        <v>528</v>
      </c>
      <c r="D126" s="9" t="s">
        <v>529</v>
      </c>
      <c r="E126" s="9" t="s">
        <v>530</v>
      </c>
    </row>
    <row r="127" customFormat="false" ht="23.25" hidden="false" customHeight="true" outlineLevel="0" collapsed="false">
      <c r="A127" s="9" t="s">
        <v>439</v>
      </c>
      <c r="B127" s="9" t="s">
        <v>531</v>
      </c>
      <c r="C127" s="9" t="s">
        <v>532</v>
      </c>
      <c r="D127" s="9" t="s">
        <v>533</v>
      </c>
      <c r="E127" s="9" t="s">
        <v>534</v>
      </c>
    </row>
    <row r="128" customFormat="false" ht="23.25" hidden="false" customHeight="true" outlineLevel="0" collapsed="false">
      <c r="A128" s="9" t="s">
        <v>439</v>
      </c>
      <c r="B128" s="9" t="s">
        <v>535</v>
      </c>
      <c r="C128" s="9" t="s">
        <v>536</v>
      </c>
      <c r="D128" s="9" t="s">
        <v>537</v>
      </c>
      <c r="E128" s="9" t="s">
        <v>538</v>
      </c>
    </row>
    <row r="129" customFormat="false" ht="23.25" hidden="false" customHeight="true" outlineLevel="0" collapsed="false">
      <c r="A129" s="9" t="s">
        <v>439</v>
      </c>
      <c r="B129" s="9" t="s">
        <v>539</v>
      </c>
      <c r="C129" s="9" t="s">
        <v>540</v>
      </c>
      <c r="D129" s="9" t="s">
        <v>541</v>
      </c>
      <c r="E129" s="9" t="s">
        <v>542</v>
      </c>
    </row>
    <row r="130" customFormat="false" ht="23.25" hidden="false" customHeight="true" outlineLevel="0" collapsed="false">
      <c r="A130" s="9" t="s">
        <v>439</v>
      </c>
      <c r="B130" s="9" t="s">
        <v>543</v>
      </c>
      <c r="C130" s="9" t="s">
        <v>544</v>
      </c>
      <c r="D130" s="9" t="s">
        <v>545</v>
      </c>
      <c r="E130" s="9" t="s">
        <v>546</v>
      </c>
    </row>
    <row r="131" customFormat="false" ht="15" hidden="false" customHeight="true" outlineLevel="0" collapsed="false">
      <c r="A131" s="9" t="s">
        <v>439</v>
      </c>
      <c r="B131" s="9" t="s">
        <v>547</v>
      </c>
      <c r="C131" s="9" t="s">
        <v>548</v>
      </c>
      <c r="D131" s="9" t="s">
        <v>549</v>
      </c>
      <c r="E131" s="9" t="s">
        <v>550</v>
      </c>
    </row>
    <row r="132" customFormat="false" ht="23.25" hidden="false" customHeight="true" outlineLevel="0" collapsed="false">
      <c r="A132" s="9" t="s">
        <v>439</v>
      </c>
      <c r="B132" s="9" t="s">
        <v>551</v>
      </c>
      <c r="C132" s="9" t="s">
        <v>552</v>
      </c>
      <c r="D132" s="9" t="s">
        <v>553</v>
      </c>
      <c r="E132" s="9" t="s">
        <v>554</v>
      </c>
    </row>
    <row r="133" customFormat="false" ht="23.25" hidden="false" customHeight="true" outlineLevel="0" collapsed="false">
      <c r="A133" s="9" t="s">
        <v>439</v>
      </c>
      <c r="B133" s="9" t="s">
        <v>555</v>
      </c>
      <c r="C133" s="9" t="s">
        <v>556</v>
      </c>
      <c r="D133" s="9" t="s">
        <v>557</v>
      </c>
      <c r="E133" s="9" t="s">
        <v>558</v>
      </c>
    </row>
    <row r="134" customFormat="false" ht="23.25" hidden="false" customHeight="true" outlineLevel="0" collapsed="false">
      <c r="A134" s="9" t="s">
        <v>439</v>
      </c>
      <c r="B134" s="9" t="s">
        <v>559</v>
      </c>
      <c r="C134" s="9" t="s">
        <v>560</v>
      </c>
      <c r="D134" s="9" t="s">
        <v>561</v>
      </c>
      <c r="E134" s="9" t="s">
        <v>562</v>
      </c>
    </row>
    <row r="135" customFormat="false" ht="23.25" hidden="false" customHeight="true" outlineLevel="0" collapsed="false">
      <c r="A135" s="9" t="s">
        <v>439</v>
      </c>
      <c r="B135" s="9" t="s">
        <v>563</v>
      </c>
      <c r="C135" s="9" t="s">
        <v>564</v>
      </c>
      <c r="D135" s="9" t="s">
        <v>565</v>
      </c>
      <c r="E135" s="9" t="s">
        <v>566</v>
      </c>
    </row>
  </sheetData>
  <autoFilter ref="A1:E13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26"/>
    <col collapsed="false" customWidth="true" hidden="false" outlineLevel="0" max="3" min="3" style="1" width="11"/>
    <col collapsed="false" customWidth="true" hidden="false" outlineLevel="0" max="5" min="4" style="1" width="10"/>
    <col collapsed="false" customWidth="true" hidden="false" outlineLevel="0" max="6" min="6" style="1" width="17"/>
    <col collapsed="false" customWidth="true" hidden="false" outlineLevel="0" max="7" min="7" style="1" width="30"/>
    <col collapsed="false" customWidth="true" hidden="false" outlineLevel="0" max="8" min="8" style="1" width="12"/>
    <col collapsed="false" customWidth="true" hidden="false" outlineLevel="0" max="9" min="9" style="1" width="26"/>
    <col collapsed="false" customWidth="true" hidden="false" outlineLevel="0" max="10" min="10" style="1" width="60"/>
  </cols>
  <sheetData>
    <row r="1" customFormat="false" ht="30" hidden="false" customHeight="true" outlineLevel="0" collapsed="false">
      <c r="A1" s="10" t="s">
        <v>567</v>
      </c>
      <c r="B1" s="10" t="s">
        <v>568</v>
      </c>
      <c r="C1" s="10" t="s">
        <v>569</v>
      </c>
      <c r="D1" s="10" t="s">
        <v>570</v>
      </c>
      <c r="E1" s="10" t="s">
        <v>571</v>
      </c>
      <c r="F1" s="10" t="s">
        <v>572</v>
      </c>
      <c r="G1" s="10" t="s">
        <v>573</v>
      </c>
      <c r="H1" s="10" t="s">
        <v>574</v>
      </c>
      <c r="I1" s="10" t="s">
        <v>41</v>
      </c>
      <c r="J1" s="10" t="s">
        <v>575</v>
      </c>
    </row>
    <row r="2" customFormat="false" ht="23.25" hidden="false" customHeight="true" outlineLevel="0" collapsed="false">
      <c r="A2" s="9" t="s">
        <v>576</v>
      </c>
      <c r="B2" s="9" t="s">
        <v>577</v>
      </c>
      <c r="C2" s="11" t="n">
        <v>0.56</v>
      </c>
      <c r="D2" s="11"/>
      <c r="E2" s="11"/>
      <c r="F2" s="12" t="s">
        <v>578</v>
      </c>
      <c r="G2" s="9" t="s">
        <v>579</v>
      </c>
      <c r="H2" s="13" t="str">
        <f aca="false">IF(OR(D2="",E2=""),"—",IF(OR(AND(D2&gt;0,E2&gt;0),AND(D2&lt;0,E2&lt;0)),"Yes","No"))</f>
        <v>—</v>
      </c>
      <c r="I2" s="9" t="s">
        <v>580</v>
      </c>
      <c r="J2" s="9" t="s">
        <v>581</v>
      </c>
    </row>
    <row r="3" customFormat="false" ht="23.25" hidden="false" customHeight="true" outlineLevel="0" collapsed="false">
      <c r="A3" s="9" t="s">
        <v>440</v>
      </c>
      <c r="B3" s="9" t="s">
        <v>582</v>
      </c>
      <c r="C3" s="11" t="n">
        <v>0.56</v>
      </c>
      <c r="D3" s="14" t="n">
        <v>0.11</v>
      </c>
      <c r="E3" s="14" t="n">
        <v>1</v>
      </c>
      <c r="F3" s="12" t="s">
        <v>578</v>
      </c>
      <c r="G3" s="15" t="s">
        <v>583</v>
      </c>
      <c r="H3" s="13" t="str">
        <f aca="false">IF(OR(D3="",E3=""),"—",IF(OR(AND(D3&gt;0,E3&gt;0),AND(D3&lt;0,E3&lt;0)),"Yes","No"))</f>
        <v>Yes</v>
      </c>
      <c r="I3" s="9" t="s">
        <v>446</v>
      </c>
      <c r="J3" s="9" t="s">
        <v>584</v>
      </c>
    </row>
    <row r="4" customFormat="false" ht="15" hidden="false" customHeight="true" outlineLevel="0" collapsed="false">
      <c r="A4" s="9" t="s">
        <v>444</v>
      </c>
      <c r="B4" s="9" t="s">
        <v>582</v>
      </c>
      <c r="C4" s="11" t="n">
        <v>0.44</v>
      </c>
      <c r="D4" s="14" t="n">
        <v>0.22</v>
      </c>
      <c r="E4" s="14" t="n">
        <v>0.67</v>
      </c>
      <c r="F4" s="12" t="s">
        <v>578</v>
      </c>
      <c r="G4" s="15" t="s">
        <v>585</v>
      </c>
      <c r="H4" s="13" t="str">
        <f aca="false">IF(OR(D4="",E4=""),"—",IF(OR(AND(D4&gt;0,E4&gt;0),AND(D4&lt;0,E4&lt;0)),"Yes","No"))</f>
        <v>Yes</v>
      </c>
      <c r="I4" s="9" t="s">
        <v>446</v>
      </c>
      <c r="J4" s="9" t="s">
        <v>586</v>
      </c>
    </row>
    <row r="5" customFormat="false" ht="23.25" hidden="false" customHeight="true" outlineLevel="0" collapsed="false">
      <c r="A5" s="9" t="s">
        <v>464</v>
      </c>
      <c r="B5" s="9" t="s">
        <v>587</v>
      </c>
      <c r="C5" s="11" t="n">
        <v>0.28</v>
      </c>
      <c r="D5" s="11"/>
      <c r="E5" s="11"/>
      <c r="F5" s="12" t="s">
        <v>578</v>
      </c>
      <c r="G5" s="9" t="s">
        <v>588</v>
      </c>
      <c r="H5" s="13" t="str">
        <f aca="false">IF(OR(D5="",E5=""),"—",IF(OR(AND(D5&gt;0,E5&gt;0),AND(D5&lt;0,E5&lt;0)),"Yes","No"))</f>
        <v>—</v>
      </c>
      <c r="I5" s="9" t="s">
        <v>589</v>
      </c>
      <c r="J5" s="9" t="s">
        <v>590</v>
      </c>
    </row>
    <row r="6" customFormat="false" ht="23.25" hidden="false" customHeight="true" outlineLevel="0" collapsed="false">
      <c r="A6" s="9" t="s">
        <v>591</v>
      </c>
      <c r="B6" s="9" t="s">
        <v>592</v>
      </c>
      <c r="C6" s="11" t="n">
        <v>0.02</v>
      </c>
      <c r="D6" s="14" t="n">
        <v>-0.09</v>
      </c>
      <c r="E6" s="14" t="n">
        <v>0.14</v>
      </c>
      <c r="F6" s="12" t="s">
        <v>578</v>
      </c>
      <c r="G6" s="15" t="s">
        <v>593</v>
      </c>
      <c r="H6" s="13" t="str">
        <f aca="false">IF(OR(D6="",E6=""),"—",IF(OR(AND(D6&gt;0,E6&gt;0),AND(D6&lt;0,E6&lt;0)),"Yes","No"))</f>
        <v>No</v>
      </c>
      <c r="I6" s="9" t="s">
        <v>594</v>
      </c>
      <c r="J6" s="9" t="s">
        <v>595</v>
      </c>
    </row>
    <row r="7" customFormat="false" ht="23.25" hidden="false" customHeight="true" outlineLevel="0" collapsed="false">
      <c r="A7" s="9" t="s">
        <v>596</v>
      </c>
      <c r="B7" s="9" t="s">
        <v>597</v>
      </c>
      <c r="C7" s="11" t="n">
        <v>0.74</v>
      </c>
      <c r="D7" s="14" t="n">
        <v>0.38</v>
      </c>
      <c r="E7" s="14" t="n">
        <v>1.09</v>
      </c>
      <c r="F7" s="16" t="s">
        <v>598</v>
      </c>
      <c r="G7" s="9" t="s">
        <v>599</v>
      </c>
      <c r="H7" s="13" t="str">
        <f aca="false">IF(OR(D7="",E7=""),"—",IF(OR(AND(D7&gt;0,E7&gt;0),AND(D7&lt;0,E7&lt;0)),"Yes","No"))</f>
        <v>Yes</v>
      </c>
      <c r="I7" s="9" t="s">
        <v>600</v>
      </c>
      <c r="J7" s="9" t="s">
        <v>601</v>
      </c>
    </row>
    <row r="8" customFormat="false" ht="15" hidden="false" customHeight="true" outlineLevel="0" collapsed="false">
      <c r="A8" s="9" t="s">
        <v>602</v>
      </c>
      <c r="B8" s="9" t="s">
        <v>597</v>
      </c>
      <c r="C8" s="11" t="n">
        <v>0.76</v>
      </c>
      <c r="D8" s="14" t="n">
        <v>0.36</v>
      </c>
      <c r="E8" s="14" t="n">
        <v>1.15</v>
      </c>
      <c r="F8" s="16" t="s">
        <v>598</v>
      </c>
      <c r="G8" s="9" t="s">
        <v>599</v>
      </c>
      <c r="H8" s="13" t="str">
        <f aca="false">IF(OR(D8="",E8=""),"—",IF(OR(AND(D8&gt;0,E8&gt;0),AND(D8&lt;0,E8&lt;0)),"Yes","No"))</f>
        <v>Yes</v>
      </c>
      <c r="I8" s="9" t="s">
        <v>600</v>
      </c>
      <c r="J8" s="9" t="s">
        <v>603</v>
      </c>
    </row>
    <row r="9" customFormat="false" ht="23.25" hidden="false" customHeight="true" outlineLevel="0" collapsed="false">
      <c r="A9" s="9" t="s">
        <v>604</v>
      </c>
      <c r="B9" s="9" t="s">
        <v>605</v>
      </c>
      <c r="C9" s="11" t="n">
        <v>0.38</v>
      </c>
      <c r="D9" s="14" t="n">
        <v>0.12</v>
      </c>
      <c r="E9" s="14" t="n">
        <v>0.64</v>
      </c>
      <c r="F9" s="16" t="s">
        <v>598</v>
      </c>
      <c r="G9" s="15" t="s">
        <v>606</v>
      </c>
      <c r="H9" s="13" t="str">
        <f aca="false">IF(OR(D9="",E9=""),"—",IF(OR(AND(D9&gt;0,E9&gt;0),AND(D9&lt;0,E9&lt;0)),"Yes","No"))</f>
        <v>Yes</v>
      </c>
      <c r="I9" s="9" t="s">
        <v>607</v>
      </c>
      <c r="J9" s="9" t="s">
        <v>608</v>
      </c>
    </row>
    <row r="10" customFormat="false" ht="23.25" hidden="false" customHeight="true" outlineLevel="0" collapsed="false">
      <c r="A10" s="9" t="s">
        <v>609</v>
      </c>
      <c r="B10" s="9" t="s">
        <v>610</v>
      </c>
      <c r="C10" s="11" t="n">
        <v>0.07</v>
      </c>
      <c r="D10" s="14" t="n">
        <v>-0.23</v>
      </c>
      <c r="E10" s="14" t="n">
        <v>0.38</v>
      </c>
      <c r="F10" s="16" t="s">
        <v>598</v>
      </c>
      <c r="G10" s="9" t="s">
        <v>611</v>
      </c>
      <c r="H10" s="13" t="str">
        <f aca="false">IF(OR(D10="",E10=""),"—",IF(OR(AND(D10&gt;0,E10&gt;0),AND(D10&lt;0,E10&lt;0)),"Yes","No"))</f>
        <v>No</v>
      </c>
      <c r="I10" s="9" t="s">
        <v>612</v>
      </c>
      <c r="J10" s="9" t="s">
        <v>613</v>
      </c>
    </row>
    <row r="11" customFormat="false" ht="23.25" hidden="false" customHeight="true" outlineLevel="0" collapsed="false">
      <c r="A11" s="9" t="s">
        <v>614</v>
      </c>
      <c r="B11" s="9" t="s">
        <v>605</v>
      </c>
      <c r="C11" s="11" t="n">
        <v>0.52</v>
      </c>
      <c r="D11" s="14" t="n">
        <v>0.3</v>
      </c>
      <c r="E11" s="14" t="n">
        <v>0.73</v>
      </c>
      <c r="F11" s="16" t="s">
        <v>598</v>
      </c>
      <c r="G11" s="9" t="s">
        <v>615</v>
      </c>
      <c r="H11" s="13" t="str">
        <f aca="false">IF(OR(D11="",E11=""),"—",IF(OR(AND(D11&gt;0,E11&gt;0),AND(D11&lt;0,E11&lt;0)),"Yes","No"))</f>
        <v>Yes</v>
      </c>
      <c r="I11" s="9" t="s">
        <v>616</v>
      </c>
      <c r="J11" s="9" t="s">
        <v>617</v>
      </c>
    </row>
    <row r="12" customFormat="false" ht="15" hidden="false" customHeight="true" outlineLevel="0" collapsed="false">
      <c r="A12" s="9" t="s">
        <v>618</v>
      </c>
      <c r="B12" s="9" t="s">
        <v>619</v>
      </c>
      <c r="C12" s="11" t="n">
        <v>0.42</v>
      </c>
      <c r="D12" s="11"/>
      <c r="E12" s="11"/>
      <c r="F12" s="16" t="s">
        <v>598</v>
      </c>
      <c r="G12" s="9" t="s">
        <v>620</v>
      </c>
      <c r="H12" s="13" t="str">
        <f aca="false">IF(OR(D12="",E12=""),"—",IF(OR(AND(D12&gt;0,E12&gt;0),AND(D12&lt;0,E12&lt;0)),"Yes","No"))</f>
        <v>—</v>
      </c>
      <c r="I12" s="9" t="s">
        <v>621</v>
      </c>
      <c r="J12" s="9" t="s">
        <v>622</v>
      </c>
    </row>
    <row r="13" customFormat="false" ht="23.25" hidden="false" customHeight="true" outlineLevel="0" collapsed="false">
      <c r="A13" s="9" t="s">
        <v>623</v>
      </c>
      <c r="B13" s="9" t="s">
        <v>624</v>
      </c>
      <c r="C13" s="11" t="n">
        <v>0.96</v>
      </c>
      <c r="D13" s="14" t="n">
        <v>0.36</v>
      </c>
      <c r="E13" s="14" t="n">
        <v>1.56</v>
      </c>
      <c r="F13" s="16" t="s">
        <v>598</v>
      </c>
      <c r="G13" s="9" t="s">
        <v>625</v>
      </c>
      <c r="H13" s="13" t="str">
        <f aca="false">IF(OR(D13="",E13=""),"—",IF(OR(AND(D13&gt;0,E13&gt;0),AND(D13&lt;0,E13&lt;0)),"Yes","No"))</f>
        <v>Yes</v>
      </c>
      <c r="I13" s="9" t="s">
        <v>626</v>
      </c>
      <c r="J13" s="9" t="s">
        <v>627</v>
      </c>
    </row>
    <row r="14" customFormat="false" ht="23.25" hidden="false" customHeight="true" outlineLevel="0" collapsed="false">
      <c r="A14" s="9" t="s">
        <v>535</v>
      </c>
      <c r="B14" s="9" t="s">
        <v>628</v>
      </c>
      <c r="C14" s="11" t="n">
        <v>0.5</v>
      </c>
      <c r="D14" s="11"/>
      <c r="E14" s="11"/>
      <c r="F14" s="16" t="s">
        <v>598</v>
      </c>
      <c r="G14" s="9" t="s">
        <v>629</v>
      </c>
      <c r="H14" s="13" t="str">
        <f aca="false">IF(OR(D14="",E14=""),"—",IF(OR(AND(D14&gt;0,E14&gt;0),AND(D14&lt;0,E14&lt;0)),"Yes","No"))</f>
        <v>—</v>
      </c>
      <c r="I14" s="9" t="s">
        <v>630</v>
      </c>
      <c r="J14" s="9" t="s">
        <v>631</v>
      </c>
    </row>
    <row r="15" customFormat="false" ht="15" hidden="false" customHeight="true" outlineLevel="0" collapsed="false">
      <c r="A15" s="9" t="s">
        <v>632</v>
      </c>
      <c r="B15" s="9" t="s">
        <v>605</v>
      </c>
      <c r="C15" s="11" t="n">
        <v>0.3</v>
      </c>
      <c r="D15" s="14" t="n">
        <v>0.1</v>
      </c>
      <c r="E15" s="14" t="n">
        <v>0.5</v>
      </c>
      <c r="F15" s="17" t="s">
        <v>633</v>
      </c>
      <c r="G15" s="15" t="s">
        <v>634</v>
      </c>
      <c r="H15" s="13" t="str">
        <f aca="false">IF(OR(D15="",E15=""),"—",IF(OR(AND(D15&gt;0,E15&gt;0),AND(D15&lt;0,E15&lt;0)),"Yes","No"))</f>
        <v>Yes</v>
      </c>
      <c r="I15" s="9" t="s">
        <v>635</v>
      </c>
      <c r="J15" s="9" t="s">
        <v>636</v>
      </c>
    </row>
    <row r="16" customFormat="false" ht="23.25" hidden="false" customHeight="true" outlineLevel="0" collapsed="false">
      <c r="A16" s="9" t="s">
        <v>637</v>
      </c>
      <c r="B16" s="9" t="s">
        <v>597</v>
      </c>
      <c r="C16" s="11" t="n">
        <v>0.59</v>
      </c>
      <c r="D16" s="14" t="n">
        <v>0.11</v>
      </c>
      <c r="E16" s="14" t="n">
        <v>1.07</v>
      </c>
      <c r="F16" s="17" t="s">
        <v>633</v>
      </c>
      <c r="G16" s="9" t="s">
        <v>599</v>
      </c>
      <c r="H16" s="13" t="str">
        <f aca="false">IF(OR(D16="",E16=""),"—",IF(OR(AND(D16&gt;0,E16&gt;0),AND(D16&lt;0,E16&lt;0)),"Yes","No"))</f>
        <v>Yes</v>
      </c>
      <c r="I16" s="9" t="s">
        <v>600</v>
      </c>
      <c r="J16" s="9" t="s">
        <v>638</v>
      </c>
    </row>
    <row r="17" customFormat="false" ht="23.25" hidden="false" customHeight="true" outlineLevel="0" collapsed="false">
      <c r="A17" s="9" t="s">
        <v>618</v>
      </c>
      <c r="B17" s="9" t="s">
        <v>639</v>
      </c>
      <c r="C17" s="11" t="n">
        <v>0.582</v>
      </c>
      <c r="D17" s="11"/>
      <c r="E17" s="11"/>
      <c r="F17" s="17" t="s">
        <v>633</v>
      </c>
      <c r="G17" s="9" t="s">
        <v>640</v>
      </c>
      <c r="H17" s="13" t="str">
        <f aca="false">IF(OR(D17="",E17=""),"—",IF(OR(AND(D17&gt;0,E17&gt;0),AND(D17&lt;0,E17&lt;0)),"Yes","No"))</f>
        <v>—</v>
      </c>
      <c r="I17" s="9" t="s">
        <v>641</v>
      </c>
      <c r="J17" s="9" t="s">
        <v>642</v>
      </c>
    </row>
    <row r="18" customFormat="false" ht="15" hidden="false" customHeight="true" outlineLevel="0" collapsed="false">
      <c r="A18" s="9" t="s">
        <v>643</v>
      </c>
      <c r="B18" s="9" t="s">
        <v>644</v>
      </c>
      <c r="C18" s="11" t="n">
        <v>0.26</v>
      </c>
      <c r="D18" s="11"/>
      <c r="E18" s="11"/>
      <c r="F18" s="17" t="s">
        <v>633</v>
      </c>
      <c r="G18" s="9" t="s">
        <v>645</v>
      </c>
      <c r="H18" s="13" t="str">
        <f aca="false">IF(OR(D18="",E18=""),"—",IF(OR(AND(D18&gt;0,E18&gt;0),AND(D18&lt;0,E18&lt;0)),"Yes","No"))</f>
        <v>—</v>
      </c>
      <c r="I18" s="9" t="s">
        <v>646</v>
      </c>
      <c r="J18" s="9" t="s">
        <v>647</v>
      </c>
    </row>
    <row r="19" customFormat="false" ht="15" hidden="false" customHeight="true" outlineLevel="0" collapsed="false">
      <c r="A19" s="9" t="s">
        <v>648</v>
      </c>
      <c r="B19" s="9" t="s">
        <v>649</v>
      </c>
      <c r="C19" s="11"/>
      <c r="D19" s="11"/>
      <c r="E19" s="11"/>
      <c r="F19" s="17" t="s">
        <v>633</v>
      </c>
      <c r="G19" s="9" t="s">
        <v>650</v>
      </c>
      <c r="H19" s="13" t="str">
        <f aca="false">IF(OR(D19="",E19=""),"—",IF(OR(AND(D19&gt;0,E19&gt;0),AND(D19&lt;0,E19&lt;0)),"Yes","No"))</f>
        <v>—</v>
      </c>
      <c r="I19" s="9" t="s">
        <v>557</v>
      </c>
      <c r="J19" s="9" t="s">
        <v>651</v>
      </c>
    </row>
    <row r="20" customFormat="false" ht="23.25" hidden="false" customHeight="true" outlineLevel="0" collapsed="false">
      <c r="A20" s="9" t="s">
        <v>652</v>
      </c>
      <c r="B20" s="9" t="s">
        <v>653</v>
      </c>
      <c r="C20" s="11" t="n">
        <v>0.29</v>
      </c>
      <c r="D20" s="14" t="n">
        <v>-0.14</v>
      </c>
      <c r="E20" s="14" t="n">
        <v>0.74</v>
      </c>
      <c r="F20" s="18" t="s">
        <v>654</v>
      </c>
      <c r="G20" s="9" t="s">
        <v>655</v>
      </c>
      <c r="H20" s="13" t="str">
        <f aca="false">IF(OR(D20="",E20=""),"—",IF(OR(AND(D20&gt;0,E20&gt;0),AND(D20&lt;0,E20&lt;0)),"Yes","No"))</f>
        <v>No</v>
      </c>
      <c r="I20" s="9" t="s">
        <v>210</v>
      </c>
      <c r="J20" s="9" t="s">
        <v>656</v>
      </c>
    </row>
    <row r="21" customFormat="false" ht="15" hidden="false" customHeight="true" outlineLevel="0" collapsed="false">
      <c r="A21" s="9" t="s">
        <v>657</v>
      </c>
      <c r="B21" s="9" t="s">
        <v>658</v>
      </c>
      <c r="C21" s="11" t="n">
        <v>0.19</v>
      </c>
      <c r="D21" s="14" t="n">
        <v>-0.03</v>
      </c>
      <c r="E21" s="14" t="n">
        <v>0.6</v>
      </c>
      <c r="F21" s="18" t="s">
        <v>654</v>
      </c>
      <c r="G21" s="9" t="s">
        <v>659</v>
      </c>
      <c r="H21" s="13" t="str">
        <f aca="false">IF(OR(D21="",E21=""),"—",IF(OR(AND(D21&gt;0,E21&gt;0),AND(D21&lt;0,E21&lt;0)),"Yes","No"))</f>
        <v>No</v>
      </c>
      <c r="I21" s="9" t="s">
        <v>660</v>
      </c>
      <c r="J21" s="9" t="s">
        <v>661</v>
      </c>
    </row>
    <row r="22" customFormat="false" ht="23.25" hidden="false" customHeight="true" outlineLevel="0" collapsed="false">
      <c r="A22" s="9" t="s">
        <v>643</v>
      </c>
      <c r="B22" s="9" t="s">
        <v>662</v>
      </c>
      <c r="C22" s="11" t="n">
        <v>0.1</v>
      </c>
      <c r="D22" s="11"/>
      <c r="E22" s="11"/>
      <c r="F22" s="18" t="s">
        <v>654</v>
      </c>
      <c r="G22" s="15" t="s">
        <v>663</v>
      </c>
      <c r="H22" s="13" t="str">
        <f aca="false">IF(OR(D22="",E22=""),"—",IF(OR(AND(D22&gt;0,E22&gt;0),AND(D22&lt;0,E22&lt;0)),"Yes","No"))</f>
        <v>—</v>
      </c>
      <c r="I22" s="9" t="s">
        <v>646</v>
      </c>
      <c r="J22" s="9" t="s">
        <v>664</v>
      </c>
    </row>
    <row r="23" customFormat="false" ht="15" hidden="false" customHeight="true" outlineLevel="0" collapsed="false">
      <c r="A23" s="9" t="s">
        <v>665</v>
      </c>
      <c r="B23" s="9" t="s">
        <v>605</v>
      </c>
      <c r="C23" s="11" t="n">
        <v>0</v>
      </c>
      <c r="D23" s="11"/>
      <c r="E23" s="11"/>
      <c r="F23" s="18" t="s">
        <v>654</v>
      </c>
      <c r="G23" s="9" t="s">
        <v>629</v>
      </c>
      <c r="H23" s="13" t="str">
        <f aca="false">IF(OR(D23="",E23=""),"—",IF(OR(AND(D23&gt;0,E23&gt;0),AND(D23&lt;0,E23&lt;0)),"Yes","No"))</f>
        <v>—</v>
      </c>
      <c r="I23" s="9" t="s">
        <v>666</v>
      </c>
      <c r="J23" s="9" t="s">
        <v>667</v>
      </c>
    </row>
    <row r="24" customFormat="false" ht="15" hidden="false" customHeight="true" outlineLevel="0" collapsed="false">
      <c r="A24" s="9" t="s">
        <v>668</v>
      </c>
      <c r="B24" s="9" t="s">
        <v>669</v>
      </c>
      <c r="C24" s="11" t="n">
        <v>0</v>
      </c>
      <c r="D24" s="11"/>
      <c r="E24" s="11"/>
      <c r="F24" s="18" t="s">
        <v>654</v>
      </c>
      <c r="G24" s="9" t="s">
        <v>670</v>
      </c>
      <c r="H24" s="13" t="str">
        <f aca="false">IF(OR(D24="",E24=""),"—",IF(OR(AND(D24&gt;0,E24&gt;0),AND(D24&lt;0,E24&lt;0)),"Yes","No"))</f>
        <v>—</v>
      </c>
      <c r="I24" s="9" t="s">
        <v>671</v>
      </c>
      <c r="J24" s="9" t="s">
        <v>672</v>
      </c>
    </row>
    <row r="25" customFormat="false" ht="23.25" hidden="false" customHeight="true" outlineLevel="0" collapsed="false">
      <c r="A25" s="9" t="s">
        <v>673</v>
      </c>
      <c r="B25" s="9" t="s">
        <v>605</v>
      </c>
      <c r="C25" s="11"/>
      <c r="D25" s="11"/>
      <c r="E25" s="11"/>
      <c r="F25" s="18" t="s">
        <v>654</v>
      </c>
      <c r="G25" s="9" t="s">
        <v>629</v>
      </c>
      <c r="H25" s="13" t="str">
        <f aca="false">IF(OR(D25="",E25=""),"—",IF(OR(AND(D25&gt;0,E25&gt;0),AND(D25&lt;0,E25&lt;0)),"Yes","No"))</f>
        <v>—</v>
      </c>
      <c r="I25" s="9" t="s">
        <v>674</v>
      </c>
      <c r="J25" s="9" t="s">
        <v>675</v>
      </c>
    </row>
    <row r="26" customFormat="false" ht="23.25" hidden="false" customHeight="true" outlineLevel="0" collapsed="false">
      <c r="A26" s="9" t="s">
        <v>676</v>
      </c>
      <c r="B26" s="9" t="s">
        <v>605</v>
      </c>
      <c r="C26" s="11"/>
      <c r="D26" s="11"/>
      <c r="E26" s="11"/>
      <c r="F26" s="18" t="s">
        <v>654</v>
      </c>
      <c r="G26" s="9" t="s">
        <v>677</v>
      </c>
      <c r="H26" s="13" t="str">
        <f aca="false">IF(OR(D26="",E26=""),"—",IF(OR(AND(D26&gt;0,E26&gt;0),AND(D26&lt;0,E26&lt;0)),"Yes","No"))</f>
        <v>—</v>
      </c>
      <c r="I26" s="9" t="s">
        <v>678</v>
      </c>
      <c r="J26" s="9" t="s">
        <v>679</v>
      </c>
    </row>
    <row r="27" customFormat="false" ht="23.25" hidden="false" customHeight="true" outlineLevel="0" collapsed="false">
      <c r="A27" s="9" t="s">
        <v>680</v>
      </c>
      <c r="B27" s="9" t="s">
        <v>681</v>
      </c>
      <c r="C27" s="11"/>
      <c r="D27" s="11"/>
      <c r="E27" s="11"/>
      <c r="F27" s="18" t="s">
        <v>654</v>
      </c>
      <c r="G27" s="9" t="s">
        <v>677</v>
      </c>
      <c r="H27" s="13" t="str">
        <f aca="false">IF(OR(D27="",E27=""),"—",IF(OR(AND(D27&gt;0,E27&gt;0),AND(D27&lt;0,E27&lt;0)),"Yes","No"))</f>
        <v>—</v>
      </c>
      <c r="I27" s="9" t="s">
        <v>682</v>
      </c>
      <c r="J27" s="9" t="s">
        <v>683</v>
      </c>
    </row>
    <row r="29" customFormat="false" ht="15" hidden="false" customHeight="true" outlineLevel="0" collapsed="false">
      <c r="A29" s="6" t="s">
        <v>684</v>
      </c>
    </row>
  </sheetData>
  <autoFilter ref="A1:J2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3" min="2" style="1" width="17"/>
    <col collapsed="false" customWidth="true" hidden="false" outlineLevel="0" max="4" min="4" style="1" width="12"/>
    <col collapsed="false" customWidth="true" hidden="false" outlineLevel="0" max="5" min="5" style="1" width="11"/>
    <col collapsed="false" customWidth="true" hidden="false" outlineLevel="0" max="6" min="6" style="1" width="52"/>
    <col collapsed="false" customWidth="true" hidden="false" outlineLevel="0" max="7" min="7" style="1" width="36"/>
  </cols>
  <sheetData>
    <row r="1" customFormat="false" ht="30" hidden="false" customHeight="true" outlineLevel="0" collapsed="false">
      <c r="A1" s="10" t="s">
        <v>39</v>
      </c>
      <c r="B1" s="10" t="s">
        <v>685</v>
      </c>
      <c r="C1" s="10" t="s">
        <v>686</v>
      </c>
      <c r="D1" s="10" t="s">
        <v>687</v>
      </c>
      <c r="E1" s="10" t="s">
        <v>688</v>
      </c>
      <c r="F1" s="10" t="s">
        <v>689</v>
      </c>
      <c r="G1" s="10" t="s">
        <v>41</v>
      </c>
    </row>
    <row r="2" customFormat="false" ht="15" hidden="false" customHeight="true" outlineLevel="0" collapsed="false">
      <c r="A2" s="9" t="s">
        <v>440</v>
      </c>
      <c r="B2" s="14" t="n">
        <v>1.19</v>
      </c>
      <c r="C2" s="14" t="n">
        <v>0.56</v>
      </c>
      <c r="D2" s="11" t="n">
        <f aca="false">B2-C2</f>
        <v>0.63</v>
      </c>
      <c r="E2" s="19" t="n">
        <f aca="false">IF(B2=0,"",1-(C2/B2))</f>
        <v>0.529411764705882</v>
      </c>
      <c r="F2" s="9" t="s">
        <v>690</v>
      </c>
      <c r="G2" s="9" t="s">
        <v>691</v>
      </c>
    </row>
    <row r="3" customFormat="false" ht="15" hidden="false" customHeight="true" outlineLevel="0" collapsed="false">
      <c r="A3" s="9" t="s">
        <v>444</v>
      </c>
      <c r="B3" s="14" t="n">
        <v>0.91</v>
      </c>
      <c r="C3" s="14" t="n">
        <v>0.44</v>
      </c>
      <c r="D3" s="11" t="n">
        <f aca="false">B3-C3</f>
        <v>0.47</v>
      </c>
      <c r="E3" s="19" t="n">
        <f aca="false">IF(B3=0,"",1-(C3/B3))</f>
        <v>0.516483516483516</v>
      </c>
      <c r="F3" s="9" t="s">
        <v>692</v>
      </c>
      <c r="G3" s="9" t="s">
        <v>446</v>
      </c>
    </row>
    <row r="4" customFormat="false" ht="15" hidden="false" customHeight="true" outlineLevel="0" collapsed="false">
      <c r="A4" s="9" t="s">
        <v>693</v>
      </c>
      <c r="B4" s="14" t="n">
        <v>0.88</v>
      </c>
      <c r="C4" s="14" t="n">
        <v>0.76</v>
      </c>
      <c r="D4" s="11" t="n">
        <f aca="false">B4-C4</f>
        <v>0.12</v>
      </c>
      <c r="E4" s="19" t="n">
        <f aca="false">IF(B4=0,"",1-(C4/B4))</f>
        <v>0.136363636363636</v>
      </c>
      <c r="F4" s="9" t="s">
        <v>694</v>
      </c>
      <c r="G4" s="9" t="s">
        <v>695</v>
      </c>
    </row>
    <row r="5" customFormat="false" ht="15" hidden="false" customHeight="true" outlineLevel="0" collapsed="false">
      <c r="A5" s="9" t="s">
        <v>596</v>
      </c>
      <c r="B5" s="14" t="n">
        <v>0.8</v>
      </c>
      <c r="C5" s="14" t="n">
        <v>0.59</v>
      </c>
      <c r="D5" s="11" t="n">
        <f aca="false">B5-C5</f>
        <v>0.21</v>
      </c>
      <c r="E5" s="19" t="n">
        <f aca="false">IF(B5=0,"",1-(C5/B5))</f>
        <v>0.2625</v>
      </c>
      <c r="F5" s="9" t="s">
        <v>696</v>
      </c>
      <c r="G5" s="9" t="s">
        <v>697</v>
      </c>
    </row>
    <row r="6" customFormat="false" ht="15" hidden="false" customHeight="true" outlineLevel="0" collapsed="false">
      <c r="A6" s="9" t="s">
        <v>698</v>
      </c>
      <c r="B6" s="14" t="n">
        <v>0.81</v>
      </c>
      <c r="C6" s="14" t="n">
        <v>0.61</v>
      </c>
      <c r="D6" s="11" t="n">
        <f aca="false">B6-C6</f>
        <v>0.2</v>
      </c>
      <c r="E6" s="19" t="n">
        <f aca="false">IF(B6=0,"",1-(C6/B6))</f>
        <v>0.246913580246914</v>
      </c>
      <c r="F6" s="9" t="s">
        <v>694</v>
      </c>
      <c r="G6" s="9" t="s">
        <v>697</v>
      </c>
    </row>
    <row r="7" customFormat="false" ht="15" hidden="false" customHeight="true" outlineLevel="0" collapsed="false">
      <c r="A7" s="9" t="s">
        <v>637</v>
      </c>
      <c r="B7" s="14" t="n">
        <v>0.59</v>
      </c>
      <c r="C7" s="14" t="n">
        <v>0.47</v>
      </c>
      <c r="D7" s="11" t="n">
        <f aca="false">B7-C7</f>
        <v>0.12</v>
      </c>
      <c r="E7" s="19" t="n">
        <f aca="false">IF(B7=0,"",1-(C7/B7))</f>
        <v>0.203389830508475</v>
      </c>
      <c r="F7" s="9" t="s">
        <v>699</v>
      </c>
      <c r="G7" s="9" t="s">
        <v>700</v>
      </c>
    </row>
    <row r="8" customFormat="false" ht="15" hidden="false" customHeight="true" outlineLevel="0" collapsed="false">
      <c r="A8" s="9" t="s">
        <v>652</v>
      </c>
      <c r="B8" s="14" t="n">
        <v>0.51</v>
      </c>
      <c r="C8" s="14" t="n">
        <v>0.29</v>
      </c>
      <c r="D8" s="11" t="n">
        <f aca="false">B8-C8</f>
        <v>0.22</v>
      </c>
      <c r="E8" s="19" t="n">
        <f aca="false">IF(B8=0,"",1-(C8/B8))</f>
        <v>0.431372549019608</v>
      </c>
      <c r="F8" s="9" t="s">
        <v>701</v>
      </c>
      <c r="G8" s="9" t="s">
        <v>702</v>
      </c>
    </row>
    <row r="9" customFormat="false" ht="15" hidden="false" customHeight="true" outlineLevel="0" collapsed="false">
      <c r="A9" s="9" t="s">
        <v>703</v>
      </c>
      <c r="B9" s="14" t="n">
        <v>0.4</v>
      </c>
      <c r="C9" s="14" t="n">
        <v>0.14</v>
      </c>
      <c r="D9" s="11" t="n">
        <f aca="false">B9-C9</f>
        <v>0.26</v>
      </c>
      <c r="E9" s="19" t="n">
        <f aca="false">IF(B9=0,"",1-(C9/B9))</f>
        <v>0.65</v>
      </c>
      <c r="F9" s="9" t="s">
        <v>704</v>
      </c>
      <c r="G9" s="9" t="s">
        <v>705</v>
      </c>
    </row>
    <row r="10" customFormat="false" ht="15" hidden="false" customHeight="true" outlineLevel="0" collapsed="false">
      <c r="A10" s="9" t="s">
        <v>706</v>
      </c>
      <c r="B10" s="14" t="n">
        <v>0.28</v>
      </c>
      <c r="C10" s="14" t="n">
        <v>0.1</v>
      </c>
      <c r="D10" s="11" t="n">
        <f aca="false">B10-C10</f>
        <v>0.18</v>
      </c>
      <c r="E10" s="19" t="n">
        <f aca="false">IF(B10=0,"",1-(C10/B10))</f>
        <v>0.642857142857143</v>
      </c>
      <c r="F10" s="9" t="s">
        <v>707</v>
      </c>
      <c r="G10" s="9" t="s">
        <v>646</v>
      </c>
    </row>
    <row r="11" customFormat="false" ht="15" hidden="false" customHeight="true" outlineLevel="0" collapsed="false">
      <c r="A11" s="9" t="s">
        <v>708</v>
      </c>
      <c r="B11" s="14" t="n">
        <v>0.55</v>
      </c>
      <c r="C11" s="14" t="n">
        <v>-0.004</v>
      </c>
      <c r="D11" s="11" t="n">
        <f aca="false">B11-C11</f>
        <v>0.554</v>
      </c>
      <c r="E11" s="19" t="n">
        <f aca="false">IF(B11=0,"",1-(C11/B11))</f>
        <v>1.00727272727273</v>
      </c>
      <c r="F11" s="9" t="s">
        <v>709</v>
      </c>
      <c r="G11" s="9" t="s">
        <v>710</v>
      </c>
    </row>
    <row r="12" customFormat="false" ht="15" hidden="false" customHeight="true" outlineLevel="0" collapsed="false">
      <c r="A12" s="4" t="s">
        <v>711</v>
      </c>
      <c r="E12" s="20" t="n">
        <f aca="false">AVERAGE(E2:E11)</f>
        <v>0.46265647474579</v>
      </c>
    </row>
    <row r="14" customFormat="false" ht="15" hidden="false" customHeight="true" outlineLevel="0" collapsed="false">
      <c r="A14" s="6" t="s">
        <v>712</v>
      </c>
    </row>
  </sheetData>
  <autoFilter ref="A1:G1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3"/>
    <col collapsed="false" customWidth="true" hidden="false" outlineLevel="0" max="3" min="3" style="1" width="16"/>
    <col collapsed="false" customWidth="true" hidden="false" outlineLevel="0" max="4" min="4" style="1" width="19"/>
    <col collapsed="false" customWidth="true" hidden="false" outlineLevel="0" max="5" min="5" style="1" width="17"/>
    <col collapsed="false" customWidth="true" hidden="false" outlineLevel="0" max="6" min="6" style="1" width="38"/>
    <col collapsed="false" customWidth="true" hidden="false" outlineLevel="0" max="7" min="7" style="1" width="58"/>
  </cols>
  <sheetData>
    <row r="1" customFormat="false" ht="30" hidden="false" customHeight="true" outlineLevel="0" collapsed="false">
      <c r="A1" s="10" t="s">
        <v>38</v>
      </c>
      <c r="B1" s="10" t="s">
        <v>713</v>
      </c>
      <c r="C1" s="10" t="s">
        <v>714</v>
      </c>
      <c r="D1" s="10" t="s">
        <v>715</v>
      </c>
      <c r="E1" s="10" t="s">
        <v>716</v>
      </c>
      <c r="F1" s="10" t="s">
        <v>41</v>
      </c>
      <c r="G1" s="10" t="s">
        <v>575</v>
      </c>
    </row>
    <row r="2" customFormat="false" ht="15" hidden="false" customHeight="true" outlineLevel="0" collapsed="false">
      <c r="A2" s="9" t="s">
        <v>717</v>
      </c>
      <c r="B2" s="14" t="n">
        <v>-0.58</v>
      </c>
      <c r="C2" s="11"/>
      <c r="D2" s="11"/>
      <c r="E2" s="13" t="n">
        <f aca="false">COUNT(B2:D2)</f>
        <v>1</v>
      </c>
      <c r="F2" s="9" t="s">
        <v>718</v>
      </c>
      <c r="G2" s="9" t="s">
        <v>719</v>
      </c>
    </row>
    <row r="3" customFormat="false" ht="15" hidden="false" customHeight="true" outlineLevel="0" collapsed="false">
      <c r="A3" s="9" t="s">
        <v>720</v>
      </c>
      <c r="B3" s="11"/>
      <c r="C3" s="11"/>
      <c r="D3" s="14" t="n">
        <v>-0.53</v>
      </c>
      <c r="E3" s="13" t="n">
        <f aca="false">COUNT(B3:D3)</f>
        <v>1</v>
      </c>
      <c r="F3" s="9" t="s">
        <v>721</v>
      </c>
      <c r="G3" s="9" t="s">
        <v>722</v>
      </c>
    </row>
    <row r="4" customFormat="false" ht="15" hidden="false" customHeight="true" outlineLevel="0" collapsed="false">
      <c r="A4" s="9" t="s">
        <v>723</v>
      </c>
      <c r="B4" s="11"/>
      <c r="C4" s="11"/>
      <c r="D4" s="14" t="n">
        <v>-0.43</v>
      </c>
      <c r="E4" s="13" t="n">
        <f aca="false">COUNT(B4:D4)</f>
        <v>1</v>
      </c>
      <c r="F4" s="9" t="s">
        <v>721</v>
      </c>
      <c r="G4" s="9"/>
    </row>
    <row r="5" customFormat="false" ht="15" hidden="false" customHeight="true" outlineLevel="0" collapsed="false">
      <c r="A5" s="9" t="s">
        <v>724</v>
      </c>
      <c r="B5" s="11"/>
      <c r="C5" s="14" t="n">
        <v>-0.076</v>
      </c>
      <c r="D5" s="14" t="n">
        <v>-0.39</v>
      </c>
      <c r="E5" s="13" t="n">
        <f aca="false">COUNT(B5:D5)</f>
        <v>2</v>
      </c>
      <c r="F5" s="9" t="s">
        <v>725</v>
      </c>
      <c r="G5" s="9" t="s">
        <v>726</v>
      </c>
    </row>
    <row r="6" customFormat="false" ht="15" hidden="false" customHeight="true" outlineLevel="0" collapsed="false">
      <c r="A6" s="9" t="s">
        <v>727</v>
      </c>
      <c r="B6" s="14" t="n">
        <v>-0.334</v>
      </c>
      <c r="C6" s="14" t="n">
        <v>-0.197</v>
      </c>
      <c r="D6" s="14" t="n">
        <v>-0.36</v>
      </c>
      <c r="E6" s="13" t="n">
        <f aca="false">COUNT(B6:D6)</f>
        <v>3</v>
      </c>
      <c r="F6" s="9" t="s">
        <v>728</v>
      </c>
      <c r="G6" s="9" t="s">
        <v>729</v>
      </c>
    </row>
    <row r="7" customFormat="false" ht="15" hidden="false" customHeight="true" outlineLevel="0" collapsed="false">
      <c r="A7" s="9" t="s">
        <v>730</v>
      </c>
      <c r="B7" s="11"/>
      <c r="C7" s="14" t="n">
        <v>-0.215</v>
      </c>
      <c r="D7" s="14" t="n">
        <v>-0.36</v>
      </c>
      <c r="E7" s="13" t="n">
        <f aca="false">COUNT(B7:D7)</f>
        <v>2</v>
      </c>
      <c r="F7" s="9" t="s">
        <v>731</v>
      </c>
      <c r="G7" s="9" t="s">
        <v>732</v>
      </c>
    </row>
    <row r="8" customFormat="false" ht="15" hidden="false" customHeight="true" outlineLevel="0" collapsed="false">
      <c r="A8" s="9" t="s">
        <v>733</v>
      </c>
      <c r="B8" s="11"/>
      <c r="C8" s="14" t="n">
        <v>0.206</v>
      </c>
      <c r="D8" s="11"/>
      <c r="E8" s="13" t="n">
        <f aca="false">COUNT(B8:D8)</f>
        <v>1</v>
      </c>
      <c r="F8" s="9" t="s">
        <v>734</v>
      </c>
      <c r="G8" s="9" t="s">
        <v>735</v>
      </c>
    </row>
    <row r="9" customFormat="false" ht="23.25" hidden="false" customHeight="true" outlineLevel="0" collapsed="false">
      <c r="A9" s="9" t="s">
        <v>736</v>
      </c>
      <c r="B9" s="14" t="n">
        <v>0</v>
      </c>
      <c r="C9" s="11"/>
      <c r="D9" s="11"/>
      <c r="E9" s="13" t="n">
        <f aca="false">COUNT(B9:D9)</f>
        <v>1</v>
      </c>
      <c r="F9" s="9" t="s">
        <v>737</v>
      </c>
      <c r="G9" s="9" t="s">
        <v>738</v>
      </c>
    </row>
    <row r="10" customFormat="false" ht="15" hidden="false" customHeight="true" outlineLevel="0" collapsed="false">
      <c r="A10" s="9" t="s">
        <v>739</v>
      </c>
      <c r="B10" s="11"/>
      <c r="C10" s="11"/>
      <c r="D10" s="14" t="n">
        <v>0</v>
      </c>
      <c r="E10" s="13" t="n">
        <f aca="false">COUNT(B10:D10)</f>
        <v>1</v>
      </c>
      <c r="F10" s="9" t="s">
        <v>721</v>
      </c>
      <c r="G10" s="9" t="s">
        <v>740</v>
      </c>
    </row>
    <row r="12" customFormat="false" ht="15" hidden="false" customHeight="true" outlineLevel="0" collapsed="false">
      <c r="A12" s="6" t="s">
        <v>741</v>
      </c>
    </row>
    <row r="13" customFormat="false" ht="15" hidden="false" customHeight="true" outlineLevel="0" collapsed="false">
      <c r="A13" s="6" t="s">
        <v>742</v>
      </c>
    </row>
    <row r="14" customFormat="false" ht="15" hidden="false" customHeight="true" outlineLevel="0" collapsed="false">
      <c r="A14" s="6" t="s">
        <v>743</v>
      </c>
    </row>
    <row r="15" customFormat="false" ht="15" hidden="false" customHeight="true" outlineLevel="0" collapsed="false">
      <c r="A15" s="6" t="s">
        <v>744</v>
      </c>
    </row>
    <row r="16" customFormat="false" ht="15" hidden="false" customHeight="true" outlineLevel="0" collapsed="false">
      <c r="A16" s="6" t="s">
        <v>745</v>
      </c>
    </row>
    <row r="17" customFormat="false" ht="15" hidden="false" customHeight="true" outlineLevel="0" collapsed="false">
      <c r="A17" s="6" t="s">
        <v>746</v>
      </c>
    </row>
  </sheetData>
  <autoFilter ref="A1:G10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7"/>
    <col collapsed="false" customWidth="true" hidden="false" outlineLevel="0" max="2" min="2" style="1" width="52"/>
    <col collapsed="false" customWidth="true" hidden="false" outlineLevel="0" max="3" min="3" style="1" width="76"/>
    <col collapsed="false" customWidth="true" hidden="false" outlineLevel="0" max="4" min="4" style="1" width="44"/>
  </cols>
  <sheetData>
    <row r="1" customFormat="false" ht="21.75" hidden="false" customHeight="true" outlineLevel="0" collapsed="false">
      <c r="A1" s="8" t="s">
        <v>747</v>
      </c>
      <c r="B1" s="8" t="s">
        <v>748</v>
      </c>
      <c r="C1" s="8" t="s">
        <v>749</v>
      </c>
      <c r="D1" s="8" t="s">
        <v>750</v>
      </c>
    </row>
    <row r="2" customFormat="false" ht="23.25" hidden="false" customHeight="true" outlineLevel="0" collapsed="false">
      <c r="A2" s="15" t="s">
        <v>751</v>
      </c>
      <c r="B2" s="9" t="s">
        <v>752</v>
      </c>
      <c r="C2" s="9" t="s">
        <v>753</v>
      </c>
      <c r="D2" s="9" t="s">
        <v>754</v>
      </c>
    </row>
    <row r="3" customFormat="false" ht="23.25" hidden="false" customHeight="true" outlineLevel="0" collapsed="false">
      <c r="A3" s="15" t="s">
        <v>751</v>
      </c>
      <c r="B3" s="9" t="s">
        <v>755</v>
      </c>
      <c r="C3" s="9" t="s">
        <v>756</v>
      </c>
      <c r="D3" s="9" t="s">
        <v>757</v>
      </c>
    </row>
    <row r="4" customFormat="false" ht="23.25" hidden="false" customHeight="true" outlineLevel="0" collapsed="false">
      <c r="A4" s="15" t="s">
        <v>751</v>
      </c>
      <c r="B4" s="9" t="s">
        <v>758</v>
      </c>
      <c r="C4" s="9" t="s">
        <v>759</v>
      </c>
      <c r="D4" s="9" t="s">
        <v>760</v>
      </c>
    </row>
    <row r="5" customFormat="false" ht="23.25" hidden="false" customHeight="true" outlineLevel="0" collapsed="false">
      <c r="A5" s="15" t="s">
        <v>751</v>
      </c>
      <c r="B5" s="9" t="s">
        <v>761</v>
      </c>
      <c r="C5" s="9" t="s">
        <v>762</v>
      </c>
      <c r="D5" s="9" t="s">
        <v>763</v>
      </c>
    </row>
    <row r="6" customFormat="false" ht="23.25" hidden="false" customHeight="true" outlineLevel="0" collapsed="false">
      <c r="A6" s="15" t="s">
        <v>751</v>
      </c>
      <c r="B6" s="9" t="s">
        <v>764</v>
      </c>
      <c r="C6" s="9" t="s">
        <v>765</v>
      </c>
      <c r="D6" s="9" t="s">
        <v>766</v>
      </c>
    </row>
    <row r="7" customFormat="false" ht="23.25" hidden="false" customHeight="true" outlineLevel="0" collapsed="false">
      <c r="A7" s="15" t="s">
        <v>767</v>
      </c>
      <c r="B7" s="9" t="s">
        <v>768</v>
      </c>
      <c r="C7" s="9" t="s">
        <v>769</v>
      </c>
      <c r="D7" s="9" t="s">
        <v>770</v>
      </c>
    </row>
    <row r="8" customFormat="false" ht="15" hidden="false" customHeight="true" outlineLevel="0" collapsed="false">
      <c r="A8" s="15" t="s">
        <v>767</v>
      </c>
      <c r="B8" s="9" t="s">
        <v>771</v>
      </c>
      <c r="C8" s="9" t="s">
        <v>772</v>
      </c>
      <c r="D8" s="9" t="s">
        <v>770</v>
      </c>
    </row>
    <row r="9" customFormat="false" ht="23.25" hidden="false" customHeight="true" outlineLevel="0" collapsed="false">
      <c r="A9" s="15" t="s">
        <v>767</v>
      </c>
      <c r="B9" s="9" t="s">
        <v>773</v>
      </c>
      <c r="C9" s="9" t="s">
        <v>774</v>
      </c>
      <c r="D9" s="9" t="s">
        <v>770</v>
      </c>
    </row>
    <row r="10" customFormat="false" ht="15" hidden="false" customHeight="true" outlineLevel="0" collapsed="false">
      <c r="A10" s="15" t="s">
        <v>767</v>
      </c>
      <c r="B10" s="9" t="s">
        <v>775</v>
      </c>
      <c r="C10" s="9" t="s">
        <v>776</v>
      </c>
      <c r="D10" s="9" t="s">
        <v>770</v>
      </c>
    </row>
    <row r="11" customFormat="false" ht="15" hidden="false" customHeight="true" outlineLevel="0" collapsed="false">
      <c r="A11" s="15" t="s">
        <v>767</v>
      </c>
      <c r="B11" s="9" t="s">
        <v>777</v>
      </c>
      <c r="C11" s="9" t="s">
        <v>778</v>
      </c>
      <c r="D11" s="9" t="s">
        <v>779</v>
      </c>
    </row>
    <row r="12" customFormat="false" ht="23.25" hidden="false" customHeight="true" outlineLevel="0" collapsed="false">
      <c r="A12" s="15" t="s">
        <v>780</v>
      </c>
      <c r="B12" s="9" t="s">
        <v>781</v>
      </c>
      <c r="C12" s="9" t="s">
        <v>782</v>
      </c>
      <c r="D12" s="9" t="s">
        <v>783</v>
      </c>
    </row>
    <row r="13" customFormat="false" ht="23.25" hidden="false" customHeight="true" outlineLevel="0" collapsed="false">
      <c r="A13" s="15" t="s">
        <v>780</v>
      </c>
      <c r="B13" s="9" t="s">
        <v>784</v>
      </c>
      <c r="C13" s="9" t="s">
        <v>785</v>
      </c>
      <c r="D13" s="9" t="s">
        <v>786</v>
      </c>
    </row>
    <row r="14" customFormat="false" ht="23.25" hidden="false" customHeight="true" outlineLevel="0" collapsed="false">
      <c r="A14" s="15" t="s">
        <v>780</v>
      </c>
      <c r="B14" s="9" t="s">
        <v>787</v>
      </c>
      <c r="C14" s="9" t="s">
        <v>788</v>
      </c>
      <c r="D14" s="9" t="s">
        <v>789</v>
      </c>
    </row>
    <row r="15" customFormat="false" ht="15" hidden="false" customHeight="true" outlineLevel="0" collapsed="false">
      <c r="A15" s="15" t="s">
        <v>780</v>
      </c>
      <c r="B15" s="9" t="s">
        <v>790</v>
      </c>
      <c r="C15" s="9" t="s">
        <v>791</v>
      </c>
      <c r="D15" s="9" t="s">
        <v>792</v>
      </c>
    </row>
    <row r="16" customFormat="false" ht="15" hidden="false" customHeight="true" outlineLevel="0" collapsed="false">
      <c r="A16" s="15" t="s">
        <v>780</v>
      </c>
      <c r="B16" s="9" t="s">
        <v>793</v>
      </c>
      <c r="C16" s="9" t="s">
        <v>794</v>
      </c>
      <c r="D16" s="9" t="s">
        <v>795</v>
      </c>
    </row>
    <row r="17" customFormat="false" ht="15" hidden="false" customHeight="true" outlineLevel="0" collapsed="false">
      <c r="A17" s="15" t="s">
        <v>780</v>
      </c>
      <c r="B17" s="9" t="s">
        <v>796</v>
      </c>
      <c r="C17" s="9" t="s">
        <v>797</v>
      </c>
      <c r="D17" s="9" t="s">
        <v>798</v>
      </c>
    </row>
    <row r="18" customFormat="false" ht="23.25" hidden="false" customHeight="true" outlineLevel="0" collapsed="false">
      <c r="A18" s="15" t="s">
        <v>780</v>
      </c>
      <c r="B18" s="9" t="s">
        <v>799</v>
      </c>
      <c r="C18" s="9" t="s">
        <v>800</v>
      </c>
      <c r="D18" s="9" t="s">
        <v>801</v>
      </c>
    </row>
    <row r="19" customFormat="false" ht="15" hidden="false" customHeight="true" outlineLevel="0" collapsed="false">
      <c r="A19" s="15" t="s">
        <v>780</v>
      </c>
      <c r="B19" s="9" t="s">
        <v>802</v>
      </c>
      <c r="C19" s="9" t="s">
        <v>803</v>
      </c>
      <c r="D19" s="9" t="s">
        <v>804</v>
      </c>
    </row>
    <row r="20" customFormat="false" ht="15" hidden="false" customHeight="true" outlineLevel="0" collapsed="false">
      <c r="A20" s="15" t="s">
        <v>780</v>
      </c>
      <c r="B20" s="9" t="s">
        <v>805</v>
      </c>
      <c r="C20" s="9" t="s">
        <v>806</v>
      </c>
      <c r="D20" s="9" t="s">
        <v>807</v>
      </c>
    </row>
    <row r="21" customFormat="false" ht="23.25" hidden="false" customHeight="true" outlineLevel="0" collapsed="false">
      <c r="A21" s="15" t="s">
        <v>808</v>
      </c>
      <c r="B21" s="9" t="s">
        <v>809</v>
      </c>
      <c r="C21" s="9" t="s">
        <v>810</v>
      </c>
      <c r="D21" s="9" t="s">
        <v>811</v>
      </c>
    </row>
    <row r="22" customFormat="false" ht="23.25" hidden="false" customHeight="true" outlineLevel="0" collapsed="false">
      <c r="A22" s="15" t="s">
        <v>808</v>
      </c>
      <c r="B22" s="9" t="s">
        <v>812</v>
      </c>
      <c r="C22" s="9" t="s">
        <v>813</v>
      </c>
      <c r="D22" s="9" t="s">
        <v>814</v>
      </c>
    </row>
    <row r="23" customFormat="false" ht="23.25" hidden="false" customHeight="true" outlineLevel="0" collapsed="false">
      <c r="A23" s="15" t="s">
        <v>808</v>
      </c>
      <c r="B23" s="9" t="s">
        <v>815</v>
      </c>
      <c r="C23" s="9" t="s">
        <v>816</v>
      </c>
      <c r="D23" s="9" t="s">
        <v>817</v>
      </c>
    </row>
    <row r="24" customFormat="false" ht="23.25" hidden="false" customHeight="true" outlineLevel="0" collapsed="false">
      <c r="A24" s="15" t="s">
        <v>808</v>
      </c>
      <c r="B24" s="9" t="s">
        <v>818</v>
      </c>
      <c r="C24" s="9" t="s">
        <v>819</v>
      </c>
      <c r="D24" s="9" t="s">
        <v>820</v>
      </c>
    </row>
    <row r="25" customFormat="false" ht="15" hidden="false" customHeight="true" outlineLevel="0" collapsed="false">
      <c r="A25" s="15" t="s">
        <v>821</v>
      </c>
      <c r="B25" s="9" t="s">
        <v>822</v>
      </c>
      <c r="C25" s="9" t="s">
        <v>823</v>
      </c>
      <c r="D25" s="9" t="s">
        <v>824</v>
      </c>
    </row>
    <row r="26" customFormat="false" ht="15" hidden="false" customHeight="true" outlineLevel="0" collapsed="false">
      <c r="A26" s="15" t="s">
        <v>825</v>
      </c>
      <c r="B26" s="9" t="s">
        <v>826</v>
      </c>
      <c r="C26" s="9" t="s">
        <v>827</v>
      </c>
      <c r="D26" s="9" t="s">
        <v>828</v>
      </c>
    </row>
    <row r="27" customFormat="false" ht="23.25" hidden="false" customHeight="true" outlineLevel="0" collapsed="false">
      <c r="A27" s="15" t="s">
        <v>825</v>
      </c>
      <c r="B27" s="9" t="s">
        <v>829</v>
      </c>
      <c r="C27" s="9" t="s">
        <v>827</v>
      </c>
      <c r="D27" s="9" t="s">
        <v>828</v>
      </c>
    </row>
    <row r="28" customFormat="false" ht="23.25" hidden="false" customHeight="true" outlineLevel="0" collapsed="false">
      <c r="A28" s="15" t="s">
        <v>825</v>
      </c>
      <c r="B28" s="9" t="s">
        <v>830</v>
      </c>
      <c r="C28" s="9" t="s">
        <v>831</v>
      </c>
      <c r="D28" s="9" t="s">
        <v>828</v>
      </c>
    </row>
    <row r="29" customFormat="false" ht="15" hidden="false" customHeight="true" outlineLevel="0" collapsed="false">
      <c r="A29" s="15" t="s">
        <v>825</v>
      </c>
      <c r="B29" s="9" t="s">
        <v>832</v>
      </c>
      <c r="C29" s="9" t="s">
        <v>833</v>
      </c>
      <c r="D29" s="9" t="s">
        <v>828</v>
      </c>
    </row>
    <row r="30" customFormat="false" ht="15" hidden="false" customHeight="true" outlineLevel="0" collapsed="false">
      <c r="A30" s="15" t="s">
        <v>825</v>
      </c>
      <c r="B30" s="9" t="s">
        <v>834</v>
      </c>
      <c r="C30" s="9" t="s">
        <v>827</v>
      </c>
      <c r="D30" s="9" t="s">
        <v>828</v>
      </c>
    </row>
    <row r="31" customFormat="false" ht="15" hidden="false" customHeight="true" outlineLevel="0" collapsed="false">
      <c r="A31" s="15" t="s">
        <v>825</v>
      </c>
      <c r="B31" s="9" t="s">
        <v>835</v>
      </c>
      <c r="C31" s="9" t="s">
        <v>836</v>
      </c>
      <c r="D31" s="9" t="s">
        <v>837</v>
      </c>
    </row>
    <row r="32" customFormat="false" ht="23.25" hidden="false" customHeight="true" outlineLevel="0" collapsed="false">
      <c r="A32" s="15" t="s">
        <v>825</v>
      </c>
      <c r="B32" s="9" t="s">
        <v>838</v>
      </c>
      <c r="C32" s="9" t="s">
        <v>827</v>
      </c>
      <c r="D32" s="9" t="s">
        <v>839</v>
      </c>
    </row>
    <row r="33" customFormat="false" ht="23.25" hidden="false" customHeight="true" outlineLevel="0" collapsed="false">
      <c r="A33" s="15" t="s">
        <v>825</v>
      </c>
      <c r="B33" s="9" t="s">
        <v>840</v>
      </c>
      <c r="C33" s="9" t="s">
        <v>841</v>
      </c>
      <c r="D33" s="9" t="s">
        <v>842</v>
      </c>
    </row>
    <row r="34" customFormat="false" ht="23.25" hidden="false" customHeight="true" outlineLevel="0" collapsed="false">
      <c r="A34" s="15" t="s">
        <v>825</v>
      </c>
      <c r="B34" s="9" t="s">
        <v>843</v>
      </c>
      <c r="C34" s="9" t="s">
        <v>827</v>
      </c>
      <c r="D34" s="9" t="s">
        <v>257</v>
      </c>
    </row>
    <row r="35" customFormat="false" ht="23.25" hidden="false" customHeight="true" outlineLevel="0" collapsed="false">
      <c r="A35" s="15" t="s">
        <v>825</v>
      </c>
      <c r="B35" s="9" t="s">
        <v>844</v>
      </c>
      <c r="C35" s="9" t="s">
        <v>845</v>
      </c>
      <c r="D35" s="9" t="s">
        <v>846</v>
      </c>
    </row>
    <row r="37" customFormat="false" ht="15" hidden="false" customHeight="true" outlineLevel="0" collapsed="false">
      <c r="A37" s="6" t="s">
        <v>847</v>
      </c>
    </row>
  </sheetData>
  <autoFilter ref="A1:D3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2026-07-27T00:50:16Z</dcterms:created>
  <dc:creator>openpyxl</dc:creator>
  <dc:description/>
  <dc:language>en-US</dc:language>
  <cp:lastModifiedBy/>
  <dcterms:modified xsi:type="dcterms:W3CDTF">2026-07-27T00:50:48Z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